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815" activeTab="3"/>
  </bookViews>
  <sheets>
    <sheet name="kiemelt ei" sheetId="1" r:id="rId1"/>
    <sheet name="kiadások működés felhalmozás" sheetId="2" r:id="rId2"/>
    <sheet name="kiadások működés felhalmozá (2)" sheetId="15" r:id="rId3"/>
    <sheet name="kiadások működés felhalmozá (3)" sheetId="17" r:id="rId4"/>
    <sheet name="kiadások funkciócsoportra" sheetId="5" state="hidden" r:id="rId5"/>
    <sheet name="bevételek" sheetId="3" state="hidden" r:id="rId6"/>
    <sheet name="bevételek működés felhalmozás" sheetId="10" r:id="rId7"/>
    <sheet name="bevételek működés felhalmoz (3)" sheetId="34" r:id="rId8"/>
    <sheet name="bevételek működés felhalmoz (2)" sheetId="33" r:id="rId9"/>
    <sheet name="bevételek funkciócsoportra" sheetId="6" state="hidden" r:id="rId10"/>
    <sheet name="létszám" sheetId="8" state="hidden" r:id="rId11"/>
    <sheet name="beruházások felújítások" sheetId="11" r:id="rId12"/>
    <sheet name="tartalékok" sheetId="12" r:id="rId13"/>
    <sheet name="stabilitási 1" sheetId="13" state="hidden" r:id="rId14"/>
    <sheet name="stabilitási 2" sheetId="14" state="hidden" r:id="rId15"/>
    <sheet name="EU projektek" sheetId="18" state="hidden" r:id="rId16"/>
    <sheet name="hitelek" sheetId="28" state="hidden" r:id="rId17"/>
    <sheet name="finanszírozás" sheetId="27" r:id="rId18"/>
    <sheet name="szociális kiadások" sheetId="29" r:id="rId19"/>
    <sheet name="átadott" sheetId="30" r:id="rId20"/>
    <sheet name="átvett" sheetId="31" r:id="rId21"/>
    <sheet name="helyi adók" sheetId="32" state="hidden" r:id="rId22"/>
    <sheet name="felh ei. lövő" sheetId="37" r:id="rId23"/>
    <sheet name="felh.ei. lövő+int." sheetId="38" r:id="rId24"/>
    <sheet name=" mérleg lövő" sheetId="19" state="hidden" r:id="rId25"/>
    <sheet name="MÉRLEG (2)" sheetId="25" state="hidden" r:id="rId26"/>
    <sheet name="MÉRLEG KÖH" sheetId="26" state="hidden" r:id="rId27"/>
    <sheet name="mérleg konsz." sheetId="36" state="hidden" r:id="rId28"/>
    <sheet name="EI FELHASZN TERV" sheetId="20" state="hidden" r:id="rId29"/>
    <sheet name="EI FELHASZN TERV (2)" sheetId="24" state="hidden" r:id="rId30"/>
    <sheet name="TÖBB ÉVES" sheetId="21" state="hidden" r:id="rId31"/>
    <sheet name="KÖZVETETT" sheetId="22" state="hidden" r:id="rId32"/>
    <sheet name="GÖRDÜLŐ" sheetId="23" state="hidden" r:id="rId33"/>
    <sheet name="Munka9" sheetId="35" state="hidden" r:id="rId34"/>
  </sheets>
  <definedNames>
    <definedName name="foot_4_place" localSheetId="14">'stabilitási 2'!$A$18</definedName>
    <definedName name="foot_5_place" localSheetId="14">'stabilitási 2'!#REF!</definedName>
    <definedName name="foot_53_place" localSheetId="14">'stabilitási 2'!$A$63</definedName>
    <definedName name="_xlnm.Print_Area" localSheetId="24">' mérleg lövő'!$A$1:$E$154</definedName>
    <definedName name="_xlnm.Print_Area" localSheetId="19">átadott!$A$1:$E$115</definedName>
    <definedName name="_xlnm.Print_Area" localSheetId="20">átvett!$A$1:$C$116</definedName>
    <definedName name="_xlnm.Print_Area" localSheetId="11">'beruházások felújítások'!$A$1:$J$60</definedName>
    <definedName name="_xlnm.Print_Area" localSheetId="5">bevételek!$A$1:$F$95</definedName>
    <definedName name="_xlnm.Print_Area" localSheetId="9">'bevételek funkciócsoportra'!$A$1:$O$269</definedName>
    <definedName name="_xlnm.Print_Area" localSheetId="8">'bevételek működés felhalmoz (2)'!$A$1:$J$96</definedName>
    <definedName name="_xlnm.Print_Area" localSheetId="7">'bevételek működés felhalmoz (3)'!$A$1:$H$96</definedName>
    <definedName name="_xlnm.Print_Area" localSheetId="6">'bevételek működés felhalmozás'!$A$1:$H$97</definedName>
    <definedName name="_xlnm.Print_Area" localSheetId="28">'EI FELHASZN TERV'!$A$1:$O$214</definedName>
    <definedName name="_xlnm.Print_Area" localSheetId="29">'EI FELHASZN TERV (2)'!$A$1:$O$215</definedName>
    <definedName name="_xlnm.Print_Area" localSheetId="15">'EU projektek'!$A$1:$B$43</definedName>
    <definedName name="_xlnm.Print_Area" localSheetId="17">finanszírozás!$A$1:$L$8</definedName>
    <definedName name="_xlnm.Print_Area" localSheetId="32">GÖRDÜLŐ!$A$1:$J$43</definedName>
    <definedName name="_xlnm.Print_Area" localSheetId="16">hitelek!$A$1:$D$70</definedName>
    <definedName name="_xlnm.Print_Area" localSheetId="4">'kiadások funkciócsoportra'!$B$1:$P$301</definedName>
    <definedName name="_xlnm.Print_Area" localSheetId="2">'kiadások működés felhalmozá (2)'!$A$2:$H$122</definedName>
    <definedName name="_xlnm.Print_Area" localSheetId="3">'kiadások működés felhalmozá (3)'!$A$1:$J$121</definedName>
    <definedName name="_xlnm.Print_Area" localSheetId="1">'kiadások működés felhalmozás'!$A$1:$H$95</definedName>
    <definedName name="_xlnm.Print_Area" localSheetId="0">'kiemelt ei'!$A$1:$D$29</definedName>
    <definedName name="_xlnm.Print_Area" localSheetId="31">KÖZVETETT!$A$1:$E$35</definedName>
    <definedName name="_xlnm.Print_Area" localSheetId="10">létszám!$A$1:$E$34</definedName>
    <definedName name="_xlnm.Print_Area" localSheetId="25">'MÉRLEG (2)'!$A$1:$E$154</definedName>
    <definedName name="_xlnm.Print_Area" localSheetId="26">'MÉRLEG KÖH'!$A$1:$E$154</definedName>
    <definedName name="_xlnm.Print_Area" localSheetId="13">'stabilitási 1'!$A$1:$J$49</definedName>
    <definedName name="_xlnm.Print_Area" localSheetId="14">'stabilitási 2'!$A$1:$H$38</definedName>
    <definedName name="_xlnm.Print_Area" localSheetId="18">'szociális kiadások'!$A$1:$C$40</definedName>
    <definedName name="_xlnm.Print_Area" localSheetId="12">tartalékok!$A$1:$J$15</definedName>
    <definedName name="_xlnm.Print_Area" localSheetId="30">'TÖBB ÉVES'!$A$1:$I$32</definedName>
    <definedName name="_pr232" localSheetId="24">' mérleg lövő'!#REF!</definedName>
    <definedName name="_pr232" localSheetId="32">GÖRDÜLŐ!#REF!</definedName>
    <definedName name="_pr232" localSheetId="31">KÖZVETETT!$A$11</definedName>
    <definedName name="_pr232" localSheetId="25">'MÉRLEG (2)'!$A$17</definedName>
    <definedName name="_pr232" localSheetId="26">'MÉRLEG KÖH'!$A$17</definedName>
    <definedName name="_pr232" localSheetId="30">'TÖBB ÉVES'!$A$17</definedName>
    <definedName name="_pr233" localSheetId="24">' mérleg lövő'!#REF!</definedName>
    <definedName name="_pr233" localSheetId="32">GÖRDÜLŐ!#REF!</definedName>
    <definedName name="_pr233" localSheetId="31">KÖZVETETT!$A$16</definedName>
    <definedName name="_pr233" localSheetId="25">'MÉRLEG (2)'!$A$18</definedName>
    <definedName name="_pr233" localSheetId="26">'MÉRLEG KÖH'!$A$18</definedName>
    <definedName name="_pr233" localSheetId="30">'TÖBB ÉVES'!$A$18</definedName>
    <definedName name="_pr234" localSheetId="24">' mérleg lövő'!#REF!</definedName>
    <definedName name="_pr234" localSheetId="32">GÖRDÜLŐ!#REF!</definedName>
    <definedName name="_pr234" localSheetId="31">KÖZVETETT!$A$24</definedName>
    <definedName name="_pr234" localSheetId="25">'MÉRLEG (2)'!$A$19</definedName>
    <definedName name="_pr234" localSheetId="26">'MÉRLEG KÖH'!$A$19</definedName>
    <definedName name="_pr234" localSheetId="30">'TÖBB ÉVES'!$A$19</definedName>
    <definedName name="_pr235" localSheetId="24">' mérleg lövő'!#REF!</definedName>
    <definedName name="_pr235" localSheetId="32">GÖRDÜLŐ!#REF!</definedName>
    <definedName name="_pr235" localSheetId="31">KÖZVETETT!$A$29</definedName>
    <definedName name="_pr235" localSheetId="25">'MÉRLEG (2)'!$A$20</definedName>
    <definedName name="_pr235" localSheetId="26">'MÉRLEG KÖH'!$A$20</definedName>
    <definedName name="_pr235" localSheetId="30">'TÖBB ÉVES'!$A$20</definedName>
    <definedName name="_pr236" localSheetId="24">' mérleg lövő'!#REF!</definedName>
    <definedName name="_pr236" localSheetId="32">GÖRDÜLŐ!#REF!</definedName>
    <definedName name="_pr236" localSheetId="31">KÖZVETETT!$A$34</definedName>
    <definedName name="_pr236" localSheetId="25">'MÉRLEG (2)'!$A$21</definedName>
    <definedName name="_pr236" localSheetId="26">'MÉRLEG KÖH'!$A$21</definedName>
    <definedName name="_pr236" localSheetId="30">'TÖBB ÉVES'!$A$21</definedName>
    <definedName name="_pr312" localSheetId="24">' mérleg lövő'!#REF!</definedName>
    <definedName name="_pr312" localSheetId="32">GÖRDÜLŐ!#REF!</definedName>
    <definedName name="_pr312" localSheetId="31">KÖZVETETT!#REF!</definedName>
    <definedName name="_pr312" localSheetId="25">'MÉRLEG (2)'!$A$8</definedName>
    <definedName name="_pr312" localSheetId="26">'MÉRLEG KÖH'!$A$8</definedName>
    <definedName name="_pr312" localSheetId="30">'TÖBB ÉVES'!$A$8</definedName>
    <definedName name="_pr313" localSheetId="24">' mérleg lövő'!#REF!</definedName>
    <definedName name="_pr313" localSheetId="32">GÖRDÜLŐ!#REF!</definedName>
    <definedName name="_pr313" localSheetId="31">KÖZVETETT!#REF!</definedName>
    <definedName name="_pr313" localSheetId="25">'MÉRLEG (2)'!$A$9</definedName>
    <definedName name="_pr313" localSheetId="26">'MÉRLEG KÖH'!$A$9</definedName>
    <definedName name="_pr313" localSheetId="30">'TÖBB ÉVES'!$A$3</definedName>
    <definedName name="_pr314" localSheetId="24">' mérleg lövő'!#REF!</definedName>
    <definedName name="_pr314" localSheetId="32">GÖRDÜLŐ!#REF!</definedName>
    <definedName name="_pr314" localSheetId="31">KÖZVETETT!$A$3</definedName>
    <definedName name="_pr314" localSheetId="25">'MÉRLEG (2)'!$A$10</definedName>
    <definedName name="_pr314" localSheetId="26">'MÉRLEG KÖH'!$A$10</definedName>
    <definedName name="_pr314" localSheetId="30">'TÖBB ÉVES'!$A$10</definedName>
    <definedName name="_pr315" localSheetId="24">' mérleg lövő'!#REF!</definedName>
    <definedName name="_pr315" localSheetId="32">GÖRDÜLŐ!$A$3</definedName>
    <definedName name="_pr315" localSheetId="31">KÖZVETETT!#REF!</definedName>
    <definedName name="_pr315" localSheetId="25">'MÉRLEG (2)'!$A$11</definedName>
    <definedName name="_pr315" localSheetId="26">'MÉRLEG KÖH'!$A$11</definedName>
    <definedName name="_pr315" localSheetId="30">'TÖBB ÉVES'!$A$11</definedName>
    <definedName name="_pr347" localSheetId="32">GÖRDÜLŐ!$A$6</definedName>
    <definedName name="_pr348" localSheetId="32">GÖRDÜLŐ!$A$7</definedName>
    <definedName name="_pr349" localSheetId="32">GÖRDÜLŐ!$A$8</definedName>
  </definedNames>
  <calcPr calcId="162913"/>
</workbook>
</file>

<file path=xl/calcChain.xml><?xml version="1.0" encoding="utf-8"?>
<calcChain xmlns="http://schemas.openxmlformats.org/spreadsheetml/2006/main">
  <c r="J6" i="27"/>
  <c r="J8"/>
  <c r="D38" i="31"/>
  <c r="N147" i="38"/>
  <c r="M147"/>
  <c r="L147"/>
  <c r="K147"/>
  <c r="J147"/>
  <c r="I147"/>
  <c r="I154"/>
  <c r="I184"/>
  <c r="H147"/>
  <c r="H154"/>
  <c r="H184"/>
  <c r="G147"/>
  <c r="F147"/>
  <c r="E147"/>
  <c r="D147"/>
  <c r="D154"/>
  <c r="D184"/>
  <c r="C147"/>
  <c r="O146"/>
  <c r="O139"/>
  <c r="O147"/>
  <c r="H117"/>
  <c r="G117"/>
  <c r="F117"/>
  <c r="F123"/>
  <c r="F154"/>
  <c r="F184"/>
  <c r="E117"/>
  <c r="E123"/>
  <c r="E154"/>
  <c r="E184"/>
  <c r="D117"/>
  <c r="C117"/>
  <c r="N117"/>
  <c r="N123"/>
  <c r="N154"/>
  <c r="N184"/>
  <c r="M117"/>
  <c r="L117"/>
  <c r="K117"/>
  <c r="K123"/>
  <c r="K154"/>
  <c r="K184"/>
  <c r="J117"/>
  <c r="J123"/>
  <c r="J154"/>
  <c r="J184"/>
  <c r="I117"/>
  <c r="I123"/>
  <c r="M123"/>
  <c r="M154"/>
  <c r="M184"/>
  <c r="L123"/>
  <c r="L154"/>
  <c r="L184"/>
  <c r="H123"/>
  <c r="G123"/>
  <c r="G154"/>
  <c r="G184"/>
  <c r="D123"/>
  <c r="C123"/>
  <c r="C154"/>
  <c r="C184"/>
  <c r="O122"/>
  <c r="O115"/>
  <c r="O114"/>
  <c r="O117"/>
  <c r="O123"/>
  <c r="O154"/>
  <c r="O184"/>
  <c r="O113"/>
  <c r="O112"/>
  <c r="N87"/>
  <c r="M87"/>
  <c r="L87"/>
  <c r="K87"/>
  <c r="J87"/>
  <c r="I87"/>
  <c r="H87"/>
  <c r="G87"/>
  <c r="F87"/>
  <c r="O85"/>
  <c r="O87"/>
  <c r="O81"/>
  <c r="O82"/>
  <c r="O78"/>
  <c r="O76"/>
  <c r="M82"/>
  <c r="L82"/>
  <c r="J82"/>
  <c r="H82"/>
  <c r="F82"/>
  <c r="C82"/>
  <c r="N73"/>
  <c r="M73"/>
  <c r="L73"/>
  <c r="K73"/>
  <c r="J73"/>
  <c r="I73"/>
  <c r="H73"/>
  <c r="G73"/>
  <c r="F73"/>
  <c r="E73"/>
  <c r="D73"/>
  <c r="C73"/>
  <c r="O70"/>
  <c r="O71"/>
  <c r="O65"/>
  <c r="O61"/>
  <c r="O73"/>
  <c r="O59"/>
  <c r="N59"/>
  <c r="I29"/>
  <c r="I50"/>
  <c r="G50"/>
  <c r="C50"/>
  <c r="C92"/>
  <c r="C109"/>
  <c r="N49"/>
  <c r="M49"/>
  <c r="L49"/>
  <c r="K49"/>
  <c r="J49"/>
  <c r="I49"/>
  <c r="H49"/>
  <c r="G49"/>
  <c r="F49"/>
  <c r="E49"/>
  <c r="D49"/>
  <c r="C49"/>
  <c r="O48"/>
  <c r="O45"/>
  <c r="O44"/>
  <c r="O49"/>
  <c r="N43"/>
  <c r="M43"/>
  <c r="O43"/>
  <c r="O42"/>
  <c r="O41"/>
  <c r="I40"/>
  <c r="H40"/>
  <c r="G40"/>
  <c r="F40"/>
  <c r="E40"/>
  <c r="D40"/>
  <c r="C40"/>
  <c r="N40"/>
  <c r="M40"/>
  <c r="L40"/>
  <c r="K40"/>
  <c r="J40"/>
  <c r="O39"/>
  <c r="O38"/>
  <c r="O37"/>
  <c r="O36"/>
  <c r="O35"/>
  <c r="O40"/>
  <c r="O33"/>
  <c r="N32"/>
  <c r="M32"/>
  <c r="M50"/>
  <c r="L32"/>
  <c r="L50"/>
  <c r="K32"/>
  <c r="J32"/>
  <c r="I32"/>
  <c r="H32"/>
  <c r="H50"/>
  <c r="G32"/>
  <c r="F32"/>
  <c r="F50"/>
  <c r="F92"/>
  <c r="E32"/>
  <c r="E50"/>
  <c r="E92"/>
  <c r="D32"/>
  <c r="D50"/>
  <c r="D92"/>
  <c r="C32"/>
  <c r="O31"/>
  <c r="O30"/>
  <c r="O32"/>
  <c r="N29"/>
  <c r="N50"/>
  <c r="M29"/>
  <c r="L29"/>
  <c r="K29"/>
  <c r="K50"/>
  <c r="J29"/>
  <c r="J50"/>
  <c r="O27"/>
  <c r="O26"/>
  <c r="O29"/>
  <c r="O25"/>
  <c r="N19"/>
  <c r="N24"/>
  <c r="N23"/>
  <c r="M23"/>
  <c r="M24"/>
  <c r="M92"/>
  <c r="L23"/>
  <c r="K23"/>
  <c r="J23"/>
  <c r="J24"/>
  <c r="I23"/>
  <c r="I24"/>
  <c r="I92"/>
  <c r="H23"/>
  <c r="H24"/>
  <c r="H92"/>
  <c r="G23"/>
  <c r="G24"/>
  <c r="G92"/>
  <c r="O22"/>
  <c r="O23"/>
  <c r="O21"/>
  <c r="O20"/>
  <c r="M19"/>
  <c r="L19"/>
  <c r="L24"/>
  <c r="L92"/>
  <c r="K19"/>
  <c r="K24"/>
  <c r="K92"/>
  <c r="J19"/>
  <c r="I19"/>
  <c r="H19"/>
  <c r="O18"/>
  <c r="O15"/>
  <c r="O14"/>
  <c r="O12"/>
  <c r="O6"/>
  <c r="O19"/>
  <c r="O24"/>
  <c r="G137" i="37"/>
  <c r="F137"/>
  <c r="E137"/>
  <c r="D137"/>
  <c r="C137"/>
  <c r="C152"/>
  <c r="I137"/>
  <c r="N130"/>
  <c r="O122"/>
  <c r="O130"/>
  <c r="I105"/>
  <c r="H105"/>
  <c r="H108"/>
  <c r="H137"/>
  <c r="G105"/>
  <c r="F105"/>
  <c r="E105"/>
  <c r="D105"/>
  <c r="C105"/>
  <c r="L108"/>
  <c r="L137"/>
  <c r="K108"/>
  <c r="K137"/>
  <c r="I108"/>
  <c r="N105"/>
  <c r="N108"/>
  <c r="N137"/>
  <c r="M105"/>
  <c r="M108"/>
  <c r="M137"/>
  <c r="L105"/>
  <c r="K105"/>
  <c r="J105"/>
  <c r="J108"/>
  <c r="J137"/>
  <c r="O107"/>
  <c r="O103"/>
  <c r="O100"/>
  <c r="O105"/>
  <c r="O108"/>
  <c r="O101"/>
  <c r="O96"/>
  <c r="L96"/>
  <c r="K96"/>
  <c r="O94"/>
  <c r="N94"/>
  <c r="N96"/>
  <c r="M94"/>
  <c r="M96"/>
  <c r="L94"/>
  <c r="K94"/>
  <c r="J94"/>
  <c r="J96"/>
  <c r="I94"/>
  <c r="I96"/>
  <c r="O90"/>
  <c r="L80"/>
  <c r="I80"/>
  <c r="G80"/>
  <c r="F80"/>
  <c r="O78"/>
  <c r="O80"/>
  <c r="J75"/>
  <c r="O74"/>
  <c r="L75"/>
  <c r="O71"/>
  <c r="O75"/>
  <c r="O69"/>
  <c r="N66"/>
  <c r="M66"/>
  <c r="L66"/>
  <c r="K66"/>
  <c r="J66"/>
  <c r="I66"/>
  <c r="O64"/>
  <c r="O63"/>
  <c r="O62"/>
  <c r="O61"/>
  <c r="O66"/>
  <c r="O52"/>
  <c r="O59"/>
  <c r="N59"/>
  <c r="N49"/>
  <c r="M49"/>
  <c r="M50"/>
  <c r="L49"/>
  <c r="L50"/>
  <c r="K49"/>
  <c r="J49"/>
  <c r="I49"/>
  <c r="I50"/>
  <c r="H49"/>
  <c r="H50"/>
  <c r="H85"/>
  <c r="H97"/>
  <c r="G49"/>
  <c r="F49"/>
  <c r="E49"/>
  <c r="E50"/>
  <c r="E85"/>
  <c r="E97"/>
  <c r="D49"/>
  <c r="D50"/>
  <c r="D85"/>
  <c r="D97"/>
  <c r="C49"/>
  <c r="O45"/>
  <c r="O44"/>
  <c r="O49"/>
  <c r="M43"/>
  <c r="L43"/>
  <c r="O42"/>
  <c r="O43"/>
  <c r="N40"/>
  <c r="M40"/>
  <c r="L40"/>
  <c r="K40"/>
  <c r="J40"/>
  <c r="I40"/>
  <c r="H40"/>
  <c r="G40"/>
  <c r="G50"/>
  <c r="G85"/>
  <c r="G97"/>
  <c r="F40"/>
  <c r="F50"/>
  <c r="F85"/>
  <c r="F97"/>
  <c r="E40"/>
  <c r="D40"/>
  <c r="C40"/>
  <c r="C50"/>
  <c r="O39"/>
  <c r="O38"/>
  <c r="O37"/>
  <c r="O36"/>
  <c r="O35"/>
  <c r="O33"/>
  <c r="O40"/>
  <c r="O32"/>
  <c r="O31"/>
  <c r="N32"/>
  <c r="O30"/>
  <c r="N29"/>
  <c r="N50"/>
  <c r="M29"/>
  <c r="L29"/>
  <c r="K29"/>
  <c r="K50"/>
  <c r="J29"/>
  <c r="J50"/>
  <c r="O27"/>
  <c r="O26"/>
  <c r="O29"/>
  <c r="O25"/>
  <c r="K24"/>
  <c r="N23"/>
  <c r="M23"/>
  <c r="L23"/>
  <c r="K23"/>
  <c r="J23"/>
  <c r="J24"/>
  <c r="J85"/>
  <c r="J97"/>
  <c r="I23"/>
  <c r="O22"/>
  <c r="O21"/>
  <c r="O20"/>
  <c r="O23"/>
  <c r="N19"/>
  <c r="N24"/>
  <c r="N85"/>
  <c r="N97"/>
  <c r="M19"/>
  <c r="M24"/>
  <c r="M85"/>
  <c r="M97"/>
  <c r="L19"/>
  <c r="L24"/>
  <c r="L85"/>
  <c r="L97"/>
  <c r="K19"/>
  <c r="J19"/>
  <c r="I19"/>
  <c r="I24"/>
  <c r="I85"/>
  <c r="I97"/>
  <c r="C19"/>
  <c r="O18"/>
  <c r="O12"/>
  <c r="O6"/>
  <c r="O19"/>
  <c r="O24"/>
  <c r="D26" i="29"/>
  <c r="D38"/>
  <c r="D25"/>
  <c r="D39"/>
  <c r="E60" i="30"/>
  <c r="E38"/>
  <c r="E115"/>
  <c r="L6" i="27"/>
  <c r="L8"/>
  <c r="I8"/>
  <c r="J48" i="11"/>
  <c r="J60"/>
  <c r="J19"/>
  <c r="J29"/>
  <c r="J6"/>
  <c r="J37"/>
  <c r="D27" i="1"/>
  <c r="D29"/>
  <c r="D17"/>
  <c r="D19"/>
  <c r="J48" i="17"/>
  <c r="J45"/>
  <c r="J44"/>
  <c r="J42"/>
  <c r="J41"/>
  <c r="J43"/>
  <c r="J39"/>
  <c r="J38"/>
  <c r="J37"/>
  <c r="J36"/>
  <c r="J35"/>
  <c r="J34"/>
  <c r="J33"/>
  <c r="J40"/>
  <c r="J32"/>
  <c r="J31"/>
  <c r="J30"/>
  <c r="J27"/>
  <c r="J29"/>
  <c r="J26"/>
  <c r="J25"/>
  <c r="J23"/>
  <c r="J22"/>
  <c r="J21"/>
  <c r="J18"/>
  <c r="J15"/>
  <c r="J14"/>
  <c r="J12"/>
  <c r="J11"/>
  <c r="J19"/>
  <c r="J24"/>
  <c r="J9"/>
  <c r="J6"/>
  <c r="J96"/>
  <c r="J87"/>
  <c r="J82"/>
  <c r="J73"/>
  <c r="J59"/>
  <c r="M49"/>
  <c r="M43"/>
  <c r="M40"/>
  <c r="M32"/>
  <c r="M29"/>
  <c r="M23"/>
  <c r="M19"/>
  <c r="M24"/>
  <c r="N49"/>
  <c r="N43"/>
  <c r="N40"/>
  <c r="N32"/>
  <c r="N29"/>
  <c r="N23"/>
  <c r="N19"/>
  <c r="N24"/>
  <c r="J95" i="33"/>
  <c r="J88"/>
  <c r="J78"/>
  <c r="J42"/>
  <c r="J40"/>
  <c r="J38"/>
  <c r="J37"/>
  <c r="J35"/>
  <c r="J34"/>
  <c r="J43"/>
  <c r="J32"/>
  <c r="J29"/>
  <c r="J28"/>
  <c r="J25"/>
  <c r="J24"/>
  <c r="J17"/>
  <c r="J10"/>
  <c r="J9"/>
  <c r="J8"/>
  <c r="J7"/>
  <c r="J6"/>
  <c r="M82"/>
  <c r="J82"/>
  <c r="M43"/>
  <c r="M30"/>
  <c r="J30"/>
  <c r="M12"/>
  <c r="M18"/>
  <c r="J18"/>
  <c r="N82"/>
  <c r="N43"/>
  <c r="H85" i="34"/>
  <c r="H78"/>
  <c r="H82"/>
  <c r="H88"/>
  <c r="H66"/>
  <c r="H96"/>
  <c r="H42"/>
  <c r="H43"/>
  <c r="I96"/>
  <c r="I43"/>
  <c r="J96"/>
  <c r="H49" i="15"/>
  <c r="H45"/>
  <c r="H50"/>
  <c r="H42"/>
  <c r="H40"/>
  <c r="H39"/>
  <c r="H37"/>
  <c r="H41"/>
  <c r="H36"/>
  <c r="H34"/>
  <c r="H32"/>
  <c r="H31"/>
  <c r="H33"/>
  <c r="H28"/>
  <c r="H27"/>
  <c r="H30"/>
  <c r="H26"/>
  <c r="H23"/>
  <c r="H22"/>
  <c r="H24"/>
  <c r="H19"/>
  <c r="H16"/>
  <c r="H15"/>
  <c r="H13"/>
  <c r="H12"/>
  <c r="H10"/>
  <c r="H7"/>
  <c r="H20"/>
  <c r="H25"/>
  <c r="I50"/>
  <c r="I44"/>
  <c r="I41"/>
  <c r="I33"/>
  <c r="I51"/>
  <c r="I30"/>
  <c r="I24"/>
  <c r="I25"/>
  <c r="I20"/>
  <c r="J50"/>
  <c r="J44"/>
  <c r="H44"/>
  <c r="J41"/>
  <c r="J33"/>
  <c r="J30"/>
  <c r="J51"/>
  <c r="J24"/>
  <c r="J25"/>
  <c r="J20"/>
  <c r="H89" i="10"/>
  <c r="H83"/>
  <c r="H44"/>
  <c r="H31"/>
  <c r="H33"/>
  <c r="H13"/>
  <c r="H19"/>
  <c r="H115" i="2"/>
  <c r="H122"/>
  <c r="H97"/>
  <c r="H88"/>
  <c r="H83"/>
  <c r="H74"/>
  <c r="H60"/>
  <c r="H50"/>
  <c r="H44"/>
  <c r="H41"/>
  <c r="H33"/>
  <c r="H30"/>
  <c r="H24"/>
  <c r="H25"/>
  <c r="H20"/>
  <c r="I19" i="11"/>
  <c r="I6"/>
  <c r="I59"/>
  <c r="C27" i="1"/>
  <c r="C29"/>
  <c r="D115" i="30"/>
  <c r="D60"/>
  <c r="D38"/>
  <c r="H8" i="27"/>
  <c r="D8"/>
  <c r="K6"/>
  <c r="I78" i="33"/>
  <c r="I42"/>
  <c r="I40"/>
  <c r="I38"/>
  <c r="I37"/>
  <c r="I35"/>
  <c r="I34"/>
  <c r="I29"/>
  <c r="I28"/>
  <c r="I25"/>
  <c r="I24"/>
  <c r="I10"/>
  <c r="I9"/>
  <c r="I8"/>
  <c r="I7"/>
  <c r="I6"/>
  <c r="K82"/>
  <c r="K43"/>
  <c r="K30"/>
  <c r="K32"/>
  <c r="K12"/>
  <c r="K18"/>
  <c r="L96"/>
  <c r="L82"/>
  <c r="G78" i="34"/>
  <c r="I82"/>
  <c r="G82"/>
  <c r="G88"/>
  <c r="G95"/>
  <c r="G96"/>
  <c r="G96" i="10"/>
  <c r="H96"/>
  <c r="G44"/>
  <c r="G31"/>
  <c r="G33"/>
  <c r="G13"/>
  <c r="G19"/>
  <c r="C17" i="1"/>
  <c r="C19"/>
  <c r="I109" i="17"/>
  <c r="I114"/>
  <c r="I121"/>
  <c r="I96"/>
  <c r="I95"/>
  <c r="I86"/>
  <c r="I85"/>
  <c r="I83"/>
  <c r="I87"/>
  <c r="I81"/>
  <c r="I78"/>
  <c r="I77"/>
  <c r="I82"/>
  <c r="I76"/>
  <c r="I71"/>
  <c r="I70"/>
  <c r="I73"/>
  <c r="I65"/>
  <c r="I61"/>
  <c r="I58"/>
  <c r="I59"/>
  <c r="I57"/>
  <c r="I48"/>
  <c r="I49"/>
  <c r="I45"/>
  <c r="I44"/>
  <c r="I41"/>
  <c r="I43"/>
  <c r="I39"/>
  <c r="I38"/>
  <c r="I37"/>
  <c r="I36"/>
  <c r="I35"/>
  <c r="I34"/>
  <c r="I33"/>
  <c r="I40"/>
  <c r="I31"/>
  <c r="I30"/>
  <c r="I27"/>
  <c r="I26"/>
  <c r="I29"/>
  <c r="I25"/>
  <c r="I22"/>
  <c r="I21"/>
  <c r="I20"/>
  <c r="I18"/>
  <c r="I15"/>
  <c r="I14"/>
  <c r="I12"/>
  <c r="I11"/>
  <c r="I9"/>
  <c r="I6"/>
  <c r="K96"/>
  <c r="K87"/>
  <c r="K82"/>
  <c r="K73"/>
  <c r="K59"/>
  <c r="K49"/>
  <c r="K43"/>
  <c r="K40"/>
  <c r="K32"/>
  <c r="K29"/>
  <c r="K50"/>
  <c r="K23"/>
  <c r="K19"/>
  <c r="K24"/>
  <c r="L49"/>
  <c r="L43"/>
  <c r="L40"/>
  <c r="L50"/>
  <c r="L32"/>
  <c r="L29"/>
  <c r="L23"/>
  <c r="L24"/>
  <c r="L98"/>
  <c r="L19"/>
  <c r="M122" i="15"/>
  <c r="G49"/>
  <c r="G45"/>
  <c r="G50"/>
  <c r="G42"/>
  <c r="G44"/>
  <c r="G40"/>
  <c r="G39"/>
  <c r="G37"/>
  <c r="G36"/>
  <c r="G34"/>
  <c r="G41"/>
  <c r="G32"/>
  <c r="G31"/>
  <c r="G28"/>
  <c r="G30"/>
  <c r="G27"/>
  <c r="G26"/>
  <c r="G23"/>
  <c r="G24"/>
  <c r="G22"/>
  <c r="G19"/>
  <c r="G16"/>
  <c r="G15"/>
  <c r="G13"/>
  <c r="G12"/>
  <c r="G10"/>
  <c r="G7"/>
  <c r="G20"/>
  <c r="G25"/>
  <c r="L50"/>
  <c r="L44"/>
  <c r="L41"/>
  <c r="L33"/>
  <c r="L30"/>
  <c r="L24"/>
  <c r="L20"/>
  <c r="K50"/>
  <c r="M50"/>
  <c r="K44"/>
  <c r="M44"/>
  <c r="K41"/>
  <c r="K33"/>
  <c r="M33"/>
  <c r="K30"/>
  <c r="K24"/>
  <c r="K20"/>
  <c r="M20"/>
  <c r="G115" i="2"/>
  <c r="G122"/>
  <c r="G97"/>
  <c r="G88"/>
  <c r="G83"/>
  <c r="G74"/>
  <c r="G60"/>
  <c r="G50"/>
  <c r="G44"/>
  <c r="G41"/>
  <c r="G33"/>
  <c r="G30"/>
  <c r="G24"/>
  <c r="G25"/>
  <c r="G20"/>
  <c r="H59" i="11"/>
  <c r="H41"/>
  <c r="H40"/>
  <c r="H39"/>
  <c r="I39"/>
  <c r="H38"/>
  <c r="I38"/>
  <c r="H36"/>
  <c r="I36"/>
  <c r="H26"/>
  <c r="H25"/>
  <c r="H17"/>
  <c r="H16"/>
  <c r="H15"/>
  <c r="H14"/>
  <c r="H13"/>
  <c r="H12"/>
  <c r="H11"/>
  <c r="H10"/>
  <c r="H9"/>
  <c r="H8"/>
  <c r="H7"/>
  <c r="C19"/>
  <c r="C29"/>
  <c r="C48"/>
  <c r="C60"/>
  <c r="H60"/>
  <c r="B17" i="1"/>
  <c r="B19"/>
  <c r="F61" i="17"/>
  <c r="F62" i="2"/>
  <c r="C21" i="32"/>
  <c r="C9"/>
  <c r="C38" i="31"/>
  <c r="C115" i="30"/>
  <c r="C38"/>
  <c r="C60"/>
  <c r="C26" i="29"/>
  <c r="C38"/>
  <c r="C25"/>
  <c r="E8" i="27"/>
  <c r="C8"/>
  <c r="H10" i="12"/>
  <c r="C88" i="33"/>
  <c r="F88"/>
  <c r="C82"/>
  <c r="C43"/>
  <c r="F36"/>
  <c r="C30"/>
  <c r="F30"/>
  <c r="C32"/>
  <c r="F32"/>
  <c r="C12"/>
  <c r="D43"/>
  <c r="C82" i="34"/>
  <c r="C88"/>
  <c r="C95"/>
  <c r="F80" i="10"/>
  <c r="F43"/>
  <c r="F41"/>
  <c r="F39"/>
  <c r="F38"/>
  <c r="F37"/>
  <c r="F36"/>
  <c r="F35"/>
  <c r="F30"/>
  <c r="F29"/>
  <c r="F31"/>
  <c r="F26"/>
  <c r="F25"/>
  <c r="F13"/>
  <c r="F19"/>
  <c r="C83"/>
  <c r="C44"/>
  <c r="C31"/>
  <c r="C33"/>
  <c r="F33"/>
  <c r="C13"/>
  <c r="C19"/>
  <c r="C67"/>
  <c r="C50" i="15"/>
  <c r="C44"/>
  <c r="C41"/>
  <c r="C33"/>
  <c r="C30"/>
  <c r="C24"/>
  <c r="C20"/>
  <c r="C109" i="17"/>
  <c r="C94"/>
  <c r="C86"/>
  <c r="F86"/>
  <c r="C85"/>
  <c r="C83"/>
  <c r="F83"/>
  <c r="C81"/>
  <c r="C82"/>
  <c r="F82"/>
  <c r="F81"/>
  <c r="C78"/>
  <c r="F71"/>
  <c r="C70"/>
  <c r="F70"/>
  <c r="C65"/>
  <c r="F65"/>
  <c r="C58"/>
  <c r="F58"/>
  <c r="C57"/>
  <c r="C48"/>
  <c r="F48"/>
  <c r="C45"/>
  <c r="F45"/>
  <c r="C44"/>
  <c r="C41"/>
  <c r="C43"/>
  <c r="F41"/>
  <c r="C39"/>
  <c r="F39"/>
  <c r="C38"/>
  <c r="F38"/>
  <c r="C36"/>
  <c r="F36"/>
  <c r="C35"/>
  <c r="F35"/>
  <c r="C34"/>
  <c r="F34"/>
  <c r="C33"/>
  <c r="C31"/>
  <c r="F31"/>
  <c r="C30"/>
  <c r="C32"/>
  <c r="F30"/>
  <c r="C27"/>
  <c r="C26"/>
  <c r="F26"/>
  <c r="C25"/>
  <c r="F25"/>
  <c r="C22"/>
  <c r="F22"/>
  <c r="C21"/>
  <c r="C20"/>
  <c r="F20"/>
  <c r="C14"/>
  <c r="F14"/>
  <c r="C12"/>
  <c r="F12"/>
  <c r="C11"/>
  <c r="F11"/>
  <c r="C9"/>
  <c r="C6"/>
  <c r="H49"/>
  <c r="H43"/>
  <c r="H40"/>
  <c r="H32"/>
  <c r="H29"/>
  <c r="H23"/>
  <c r="H24"/>
  <c r="H19"/>
  <c r="G87"/>
  <c r="G114"/>
  <c r="G121"/>
  <c r="G96"/>
  <c r="G82"/>
  <c r="G73"/>
  <c r="G59"/>
  <c r="G43"/>
  <c r="G49"/>
  <c r="G40"/>
  <c r="G32"/>
  <c r="G29"/>
  <c r="G50"/>
  <c r="G23"/>
  <c r="G24"/>
  <c r="G19"/>
  <c r="G98"/>
  <c r="G122"/>
  <c r="D96"/>
  <c r="D73"/>
  <c r="D49"/>
  <c r="D40"/>
  <c r="D50"/>
  <c r="D98"/>
  <c r="D122"/>
  <c r="D23"/>
  <c r="D24"/>
  <c r="F111" i="2"/>
  <c r="F115"/>
  <c r="F122"/>
  <c r="C115"/>
  <c r="C122"/>
  <c r="F110"/>
  <c r="C97"/>
  <c r="F96"/>
  <c r="F95"/>
  <c r="F97"/>
  <c r="F87"/>
  <c r="F88"/>
  <c r="F86"/>
  <c r="F84"/>
  <c r="F82"/>
  <c r="F79"/>
  <c r="F77"/>
  <c r="C88"/>
  <c r="C83"/>
  <c r="C74"/>
  <c r="F72"/>
  <c r="F71"/>
  <c r="F74"/>
  <c r="F66"/>
  <c r="F59"/>
  <c r="F58"/>
  <c r="F60"/>
  <c r="C60"/>
  <c r="C50"/>
  <c r="F49"/>
  <c r="F45"/>
  <c r="F50"/>
  <c r="F42"/>
  <c r="F44"/>
  <c r="C44"/>
  <c r="C41"/>
  <c r="F40"/>
  <c r="F39"/>
  <c r="F38"/>
  <c r="F37"/>
  <c r="F36"/>
  <c r="F35"/>
  <c r="F34"/>
  <c r="F32"/>
  <c r="F31"/>
  <c r="F33"/>
  <c r="C33"/>
  <c r="C51"/>
  <c r="C30"/>
  <c r="F28"/>
  <c r="F27"/>
  <c r="F30"/>
  <c r="F51"/>
  <c r="C24"/>
  <c r="F22"/>
  <c r="C20"/>
  <c r="C25"/>
  <c r="C99"/>
  <c r="C123"/>
  <c r="B27" i="1"/>
  <c r="B29"/>
  <c r="E96" i="34"/>
  <c r="E82"/>
  <c r="E49" i="17"/>
  <c r="E43"/>
  <c r="E40"/>
  <c r="E32"/>
  <c r="E29"/>
  <c r="E50"/>
  <c r="E98"/>
  <c r="E122"/>
  <c r="E23"/>
  <c r="E19"/>
  <c r="E24"/>
  <c r="E50" i="15"/>
  <c r="F50"/>
  <c r="E44"/>
  <c r="E41"/>
  <c r="E33"/>
  <c r="E30"/>
  <c r="E51"/>
  <c r="E20"/>
  <c r="E25"/>
  <c r="E24"/>
  <c r="F22"/>
  <c r="F12"/>
  <c r="E19" i="8"/>
  <c r="H6" i="11"/>
  <c r="H19"/>
  <c r="F95" i="17"/>
  <c r="F78"/>
  <c r="F77"/>
  <c r="F76"/>
  <c r="F56"/>
  <c r="F54"/>
  <c r="F37"/>
  <c r="F18"/>
  <c r="F15"/>
  <c r="F42" i="15"/>
  <c r="F44"/>
  <c r="F45"/>
  <c r="F40"/>
  <c r="F39"/>
  <c r="F37"/>
  <c r="F34"/>
  <c r="F32"/>
  <c r="F31"/>
  <c r="F33"/>
  <c r="F28"/>
  <c r="F27"/>
  <c r="F30"/>
  <c r="F26"/>
  <c r="F23"/>
  <c r="F19"/>
  <c r="F16"/>
  <c r="F15"/>
  <c r="F13"/>
  <c r="F10"/>
  <c r="F7"/>
  <c r="D97" i="2"/>
  <c r="D74"/>
  <c r="D50"/>
  <c r="D41"/>
  <c r="F26"/>
  <c r="F23"/>
  <c r="F24"/>
  <c r="F25"/>
  <c r="F21"/>
  <c r="F13"/>
  <c r="F20"/>
  <c r="F7"/>
  <c r="D24"/>
  <c r="D25"/>
  <c r="D99"/>
  <c r="D123"/>
  <c r="F78" i="33"/>
  <c r="F54"/>
  <c r="F53"/>
  <c r="F40"/>
  <c r="F38"/>
  <c r="F37"/>
  <c r="F35"/>
  <c r="F34"/>
  <c r="F31"/>
  <c r="F29"/>
  <c r="F28"/>
  <c r="F25"/>
  <c r="F24"/>
  <c r="F17"/>
  <c r="F9"/>
  <c r="F8"/>
  <c r="F7"/>
  <c r="F6"/>
  <c r="E82"/>
  <c r="F82"/>
  <c r="F85" i="34"/>
  <c r="F78"/>
  <c r="F82"/>
  <c r="F88"/>
  <c r="D55" i="10"/>
  <c r="D44"/>
  <c r="F44"/>
  <c r="D67"/>
  <c r="D97"/>
  <c r="K8" i="27"/>
  <c r="F83" i="10"/>
  <c r="C89"/>
  <c r="F89"/>
  <c r="C96" i="17"/>
  <c r="F94"/>
  <c r="F6"/>
  <c r="I25" i="11"/>
  <c r="C95" i="33"/>
  <c r="F95"/>
  <c r="F33" i="17"/>
  <c r="F40"/>
  <c r="C40"/>
  <c r="I48" i="11"/>
  <c r="I60"/>
  <c r="H48"/>
  <c r="H99" i="2"/>
  <c r="H123"/>
  <c r="F41"/>
  <c r="H29" i="11"/>
  <c r="I26"/>
  <c r="I29"/>
  <c r="I37"/>
  <c r="L51" i="15"/>
  <c r="M41"/>
  <c r="F27" i="17"/>
  <c r="F29"/>
  <c r="C29"/>
  <c r="L25" i="15"/>
  <c r="L99"/>
  <c r="M24"/>
  <c r="K66" i="33"/>
  <c r="H51" i="2"/>
  <c r="F21" i="17"/>
  <c r="F23"/>
  <c r="C23"/>
  <c r="H51" i="15"/>
  <c r="E99"/>
  <c r="E122"/>
  <c r="F96" i="17"/>
  <c r="F9"/>
  <c r="C19"/>
  <c r="F19"/>
  <c r="F85"/>
  <c r="C87"/>
  <c r="F87"/>
  <c r="C114"/>
  <c r="F109"/>
  <c r="C96" i="34"/>
  <c r="F96"/>
  <c r="F95"/>
  <c r="C18" i="33"/>
  <c r="F18"/>
  <c r="F12"/>
  <c r="M25" i="15"/>
  <c r="K98" i="17"/>
  <c r="K122"/>
  <c r="H67" i="10"/>
  <c r="H97"/>
  <c r="I99" i="15"/>
  <c r="C73" i="17"/>
  <c r="F73"/>
  <c r="G67" i="10"/>
  <c r="G97"/>
  <c r="J12" i="33"/>
  <c r="F41" i="15"/>
  <c r="F51"/>
  <c r="F32" i="17"/>
  <c r="C59"/>
  <c r="F59"/>
  <c r="C51" i="15"/>
  <c r="K25"/>
  <c r="C96" i="10"/>
  <c r="F96"/>
  <c r="D51" i="2"/>
  <c r="H50" i="17"/>
  <c r="H98"/>
  <c r="H122"/>
  <c r="C39" i="29"/>
  <c r="I32" i="17"/>
  <c r="I50"/>
  <c r="M66" i="33"/>
  <c r="N50" i="17"/>
  <c r="N98"/>
  <c r="J49"/>
  <c r="J50"/>
  <c r="J98"/>
  <c r="J122"/>
  <c r="C66" i="33"/>
  <c r="I122" i="15"/>
  <c r="C121" i="17"/>
  <c r="F121"/>
  <c r="F114"/>
  <c r="F24"/>
  <c r="C24"/>
  <c r="C96" i="33"/>
  <c r="C97" i="10"/>
  <c r="F67"/>
  <c r="F97"/>
  <c r="F43" i="17"/>
  <c r="C25" i="15"/>
  <c r="C99"/>
  <c r="C122"/>
  <c r="F122"/>
  <c r="F24"/>
  <c r="F43" i="33"/>
  <c r="D66"/>
  <c r="D96"/>
  <c r="F96"/>
  <c r="M30" i="15"/>
  <c r="G33"/>
  <c r="I19" i="17"/>
  <c r="K88" i="33"/>
  <c r="I82"/>
  <c r="I30"/>
  <c r="I32"/>
  <c r="J92" i="38"/>
  <c r="G51" i="15"/>
  <c r="G99"/>
  <c r="G122"/>
  <c r="I12" i="33"/>
  <c r="I18"/>
  <c r="J99" i="15"/>
  <c r="J66" i="33"/>
  <c r="J96"/>
  <c r="O137" i="37"/>
  <c r="O152"/>
  <c r="N92" i="38"/>
  <c r="C49" i="17"/>
  <c r="C50"/>
  <c r="F44"/>
  <c r="F49"/>
  <c r="G51" i="2"/>
  <c r="G99"/>
  <c r="G123"/>
  <c r="O50" i="37"/>
  <c r="O85"/>
  <c r="O97"/>
  <c r="C85"/>
  <c r="C97"/>
  <c r="F20" i="15"/>
  <c r="F83" i="2"/>
  <c r="F99"/>
  <c r="F123"/>
  <c r="C37" i="11"/>
  <c r="H37"/>
  <c r="I23" i="17"/>
  <c r="I43" i="33"/>
  <c r="K85" i="37"/>
  <c r="K97"/>
  <c r="O92" i="38"/>
  <c r="O109"/>
  <c r="O50"/>
  <c r="K51" i="15"/>
  <c r="I66" i="33"/>
  <c r="F25" i="15"/>
  <c r="F99"/>
  <c r="M51"/>
  <c r="K99"/>
  <c r="M99"/>
  <c r="I88" i="33"/>
  <c r="K95"/>
  <c r="F50" i="17"/>
  <c r="C98"/>
  <c r="J122" i="15"/>
  <c r="H122"/>
  <c r="H99"/>
  <c r="I24" i="17"/>
  <c r="I98"/>
  <c r="I122"/>
  <c r="F66" i="33"/>
  <c r="F98" i="17"/>
  <c r="C122"/>
  <c r="F122"/>
  <c r="I95" i="33"/>
  <c r="K96"/>
  <c r="I96"/>
</calcChain>
</file>

<file path=xl/sharedStrings.xml><?xml version="1.0" encoding="utf-8"?>
<sst xmlns="http://schemas.openxmlformats.org/spreadsheetml/2006/main" count="5710" uniqueCount="918">
  <si>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</si>
  <si>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</si>
  <si>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</si>
  <si>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</si>
  <si>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</si>
  <si>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</si>
  <si>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</si>
  <si>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</si>
  <si>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</si>
  <si>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</si>
  <si>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</si>
  <si>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</si>
  <si>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</si>
  <si>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</si>
  <si>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</si>
  <si>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</si>
  <si>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</si>
  <si>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</si>
  <si>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</si>
  <si>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</si>
  <si>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</si>
  <si>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</si>
  <si>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</si>
  <si>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</si>
  <si>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</si>
  <si>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</si>
  <si>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</si>
  <si>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</si>
  <si>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</si>
  <si>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</si>
  <si>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</si>
  <si>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</si>
  <si>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</si>
  <si>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</si>
  <si>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</si>
  <si>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</si>
  <si>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</si>
  <si>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</si>
  <si>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</si>
  <si>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</si>
  <si>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</si>
  <si>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</si>
  <si>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</si>
  <si>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</si>
  <si>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</si>
  <si>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</si>
  <si>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</si>
  <si>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</si>
  <si>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</si>
  <si>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</si>
  <si>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</si>
  <si>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</si>
  <si>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</si>
  <si>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</si>
  <si>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</si>
  <si>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</si>
  <si>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</si>
  <si>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</si>
  <si>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</si>
  <si>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</si>
  <si>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</si>
  <si>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</si>
  <si>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</si>
  <si>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</si>
  <si>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</si>
  <si>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</si>
  <si>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</si>
  <si>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</si>
  <si>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</si>
  <si>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</si>
  <si>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</si>
  <si>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</si>
  <si>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</si>
  <si>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</si>
  <si>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</si>
  <si>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</si>
  <si>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</si>
  <si>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</si>
  <si>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</si>
  <si>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</si>
  <si>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</si>
  <si>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</si>
  <si>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</si>
  <si>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</si>
  <si>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</si>
  <si>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</si>
  <si>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</si>
  <si>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</si>
  <si>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</si>
  <si>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</si>
  <si>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</si>
  <si>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</si>
  <si>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</si>
  <si>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</si>
  <si>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</si>
  <si>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</si>
  <si>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</si>
  <si>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</si>
  <si>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</si>
  <si>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</si>
  <si>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</si>
  <si>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</si>
  <si>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</si>
  <si>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</si>
  <si>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</si>
  <si>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</si>
  <si>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</si>
  <si>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</si>
  <si>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</si>
  <si>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</si>
  <si>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</si>
  <si>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</si>
  <si>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</si>
  <si>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</si>
  <si>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</si>
  <si>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</si>
  <si>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</si>
  <si>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</si>
  <si>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</si>
  <si>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</si>
  <si>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</si>
  <si>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</si>
  <si>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</si>
  <si>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</si>
  <si>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</si>
  <si>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</si>
  <si>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</si>
  <si>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</si>
  <si>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</si>
  <si>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</si>
  <si>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</si>
  <si>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Költségvetési engedélyezett létszámkeret (álláshely) (fő)  LÖVŐI  KÖH</t>
  </si>
  <si>
    <t>Költségvetési engedélyezett létszámkeret (álláshely) (fő) Lövői Napsugár Óvoda és Bölcsőde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</si>
  <si>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</si>
  <si>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</si>
  <si>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</si>
  <si>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</si>
  <si>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</si>
  <si>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</si>
  <si>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>Helyi adó és egyéb közhatalmi bevételek ( Ft)</t>
  </si>
  <si>
    <t>Előirányzat felhasználási terv ( Ft)</t>
  </si>
  <si>
    <t>Támogatások, kölcsönök bevételei ( Ft)</t>
  </si>
  <si>
    <t>Támogatások, kölcsönök nyújtása és törlesztése ( Ft)</t>
  </si>
  <si>
    <t>Lakosságnak juttatott támogatások, szociális, rászorultsági jellegű ellátások ( Ft)</t>
  </si>
  <si>
    <t>Irányító szervi támogatások folyósítása ( Ft)</t>
  </si>
  <si>
    <t>Beruházások és felújítások ( Ft)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</si>
  <si>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</si>
  <si>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</si>
  <si>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</si>
  <si>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</si>
  <si>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</si>
  <si>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</si>
  <si>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</si>
  <si>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</si>
  <si>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</si>
  <si>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</si>
  <si>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</si>
  <si>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</si>
  <si>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</si>
  <si>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</si>
  <si>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</si>
  <si>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</si>
  <si>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</si>
  <si>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</si>
  <si>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</si>
  <si>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</si>
  <si>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</si>
  <si>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</si>
  <si>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</si>
  <si>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</si>
  <si>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</si>
  <si>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</si>
  <si>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</si>
  <si>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</si>
  <si>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</si>
  <si>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</si>
  <si>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</si>
  <si>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</si>
  <si>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</si>
  <si>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</si>
  <si>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</si>
  <si>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</si>
  <si>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</si>
  <si>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</si>
  <si>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</si>
  <si>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</si>
  <si>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</si>
  <si>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</si>
  <si>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</si>
  <si>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</si>
  <si>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</si>
  <si>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</si>
  <si>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</si>
  <si>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</si>
  <si>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</si>
  <si>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</si>
  <si>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</si>
  <si>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</si>
  <si>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</si>
  <si>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</si>
  <si>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</si>
  <si>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</si>
  <si>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</si>
  <si>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</si>
  <si>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</si>
  <si>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</si>
  <si>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</si>
  <si>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</si>
  <si>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</si>
  <si>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</si>
  <si>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</si>
  <si>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</si>
  <si>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</si>
  <si>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</si>
  <si>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</si>
  <si>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</si>
  <si>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</si>
  <si>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</si>
  <si>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</si>
  <si>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</si>
  <si>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</si>
  <si>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</si>
  <si>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</si>
  <si>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</si>
  <si>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</si>
  <si>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</si>
  <si>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</si>
  <si>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KÖLTSÉGVETÉSI SZERVEK ELŐIRÁNYZATAI</t>
  </si>
  <si>
    <t>LÖVŐI KÖZÖS ÖNK. HIVATAL</t>
  </si>
  <si>
    <t>LÖVŐI NAPSUGÁR ÓVODA ÉS BÖLCSŐDE</t>
  </si>
  <si>
    <t>Lövői Közös Önkormányzati Hivatal</t>
  </si>
  <si>
    <t>Lövői Napsugár Óvoda és Bölcsőde</t>
  </si>
  <si>
    <t>Lövői Közös Önk.Hivatal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</si>
  <si>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</si>
  <si>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</si>
  <si>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</si>
  <si>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</si>
  <si>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</si>
  <si>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</si>
  <si>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</si>
  <si>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</si>
  <si>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</si>
  <si>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</si>
  <si>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</si>
  <si>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</si>
  <si>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</si>
  <si>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</si>
  <si>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</si>
  <si>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</si>
  <si>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</si>
  <si>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</si>
  <si>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</si>
  <si>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</si>
  <si>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</si>
  <si>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</si>
  <si>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</si>
  <si>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</si>
  <si>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</si>
  <si>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</si>
  <si>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</si>
  <si>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</si>
  <si>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</si>
  <si>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</si>
  <si>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</si>
  <si>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</si>
  <si>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</si>
  <si>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</si>
  <si>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</si>
  <si>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</si>
  <si>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</si>
  <si>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</si>
  <si>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</si>
  <si>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</si>
  <si>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</si>
  <si>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</si>
  <si>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</si>
  <si>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</si>
  <si>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</si>
  <si>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</si>
  <si>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</si>
  <si>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</si>
  <si>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</si>
  <si>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</si>
  <si>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</si>
  <si>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</si>
  <si>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</si>
  <si>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</si>
  <si>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</si>
  <si>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</si>
  <si>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</si>
  <si>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</si>
  <si>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</si>
  <si>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</si>
  <si>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</si>
  <si>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</si>
  <si>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</si>
  <si>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</si>
  <si>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</si>
  <si>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</si>
  <si>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</si>
  <si>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</si>
  <si>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</si>
  <si>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</si>
  <si>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</si>
  <si>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</si>
  <si>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</si>
  <si>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</si>
  <si>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</si>
  <si>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</si>
  <si>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</si>
  <si>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</si>
  <si>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</si>
  <si>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</si>
  <si>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</si>
  <si>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</si>
  <si>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</si>
  <si>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</si>
  <si>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</si>
  <si>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</si>
  <si>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</si>
  <si>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</si>
  <si>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</si>
  <si>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</si>
  <si>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</si>
  <si>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</si>
  <si>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</si>
  <si>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</si>
  <si>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</si>
  <si>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</si>
  <si>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</si>
  <si>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</si>
  <si>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</si>
  <si>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</si>
  <si>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</si>
  <si>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</si>
  <si>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</si>
  <si>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</si>
  <si>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</si>
  <si>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</si>
  <si>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</si>
  <si>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</si>
  <si>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</si>
  <si>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</si>
  <si>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</si>
  <si>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</si>
  <si>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</si>
  <si>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</si>
  <si>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</si>
  <si>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</si>
  <si>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</si>
  <si>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</si>
  <si>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</si>
  <si>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</si>
  <si>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K89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</si>
  <si>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</si>
  <si>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</si>
  <si>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</si>
  <si>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</si>
  <si>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</si>
  <si>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</si>
  <si>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</si>
  <si>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</si>
  <si>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</si>
  <si>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</si>
  <si>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</si>
  <si>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</si>
  <si>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</si>
  <si>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</si>
  <si>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</si>
  <si>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</si>
  <si>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</si>
  <si>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</si>
  <si>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</si>
  <si>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</si>
  <si>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</si>
  <si>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</si>
  <si>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</si>
  <si>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</si>
  <si>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</si>
  <si>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</si>
  <si>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</si>
  <si>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</si>
  <si>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</si>
  <si>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</si>
  <si>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</si>
  <si>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</si>
  <si>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</si>
  <si>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</si>
  <si>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</si>
  <si>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</si>
  <si>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</si>
  <si>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</si>
  <si>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</si>
  <si>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</si>
  <si>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</si>
  <si>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</si>
  <si>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</si>
  <si>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</si>
  <si>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</si>
  <si>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</si>
  <si>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</si>
  <si>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</si>
  <si>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</si>
  <si>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</si>
  <si>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</si>
  <si>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</si>
  <si>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</si>
  <si>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</si>
  <si>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</si>
  <si>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</si>
  <si>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</si>
  <si>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</si>
  <si>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</si>
  <si>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</si>
  <si>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</si>
  <si>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</si>
  <si>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</si>
  <si>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</si>
  <si>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</si>
  <si>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</si>
  <si>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</si>
  <si>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</si>
  <si>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</si>
  <si>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</si>
  <si>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</si>
  <si>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</si>
  <si>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</si>
  <si>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</si>
  <si>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</si>
  <si>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</si>
  <si>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</si>
  <si>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</si>
  <si>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</si>
  <si>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</si>
  <si>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</si>
  <si>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</si>
  <si>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</si>
  <si>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</si>
  <si>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</si>
  <si>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</si>
  <si>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</si>
  <si>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</si>
  <si>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</si>
  <si>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</si>
  <si>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</si>
  <si>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</si>
  <si>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</si>
  <si>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</si>
  <si>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</si>
  <si>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</si>
  <si>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</si>
  <si>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</si>
  <si>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</si>
  <si>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</si>
  <si>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</si>
  <si>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</si>
  <si>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</si>
  <si>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</si>
  <si>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</si>
  <si>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</si>
  <si>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</si>
  <si>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</si>
  <si>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</si>
  <si>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</si>
  <si>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</si>
  <si>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</si>
  <si>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</si>
  <si>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</si>
  <si>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</si>
  <si>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</si>
  <si>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</si>
  <si>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</si>
  <si>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</si>
  <si>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</si>
  <si>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</si>
  <si>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</si>
  <si>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</si>
  <si>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</si>
  <si>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</si>
  <si>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</si>
  <si>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</si>
  <si>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</si>
  <si>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</si>
  <si>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</si>
  <si>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</si>
  <si>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</si>
  <si>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</si>
  <si>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</si>
  <si>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</si>
  <si>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</si>
  <si>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</si>
  <si>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</si>
  <si>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</si>
  <si>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</si>
  <si>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</si>
  <si>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</si>
  <si>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</si>
  <si>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</si>
  <si>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</si>
  <si>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</si>
  <si>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</si>
  <si>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</si>
  <si>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</si>
  <si>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</si>
  <si>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</si>
  <si>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</si>
  <si>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</si>
  <si>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</si>
  <si>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</si>
  <si>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</si>
  <si>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</si>
  <si>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</si>
  <si>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</si>
  <si>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</si>
  <si>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</si>
  <si>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</si>
  <si>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</si>
  <si>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</si>
  <si>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</si>
  <si>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</si>
  <si>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</si>
  <si>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</si>
  <si>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</si>
  <si>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</si>
  <si>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</si>
  <si>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</si>
  <si>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</si>
  <si>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</si>
  <si>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</si>
  <si>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</si>
  <si>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</si>
  <si>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</si>
  <si>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</si>
  <si>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</si>
  <si>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</si>
  <si>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</si>
  <si>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</si>
  <si>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</si>
  <si>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</si>
  <si>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</si>
  <si>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</si>
  <si>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</si>
  <si>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</si>
  <si>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</si>
  <si>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</si>
  <si>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</si>
  <si>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</si>
  <si>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</si>
  <si>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</si>
  <si>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</si>
  <si>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</si>
  <si>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</si>
  <si>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</si>
  <si>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</si>
  <si>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</si>
  <si>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</si>
  <si>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</si>
  <si>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</si>
  <si>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</si>
  <si>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</si>
  <si>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</si>
  <si>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</si>
  <si>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</si>
  <si>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</si>
  <si>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</si>
  <si>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</si>
  <si>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</si>
  <si>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</si>
  <si>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</si>
  <si>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</si>
  <si>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</si>
  <si>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</si>
  <si>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</si>
  <si>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</si>
  <si>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</si>
  <si>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</si>
  <si>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</si>
  <si>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</si>
  <si>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</si>
  <si>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</si>
  <si>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</si>
  <si>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</si>
  <si>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</si>
  <si>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</si>
  <si>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</si>
  <si>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</si>
  <si>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</si>
  <si>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</si>
  <si>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</si>
  <si>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</si>
  <si>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</si>
  <si>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</si>
  <si>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</si>
  <si>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</si>
  <si>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</si>
  <si>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</si>
  <si>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</si>
  <si>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</si>
  <si>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</si>
  <si>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</si>
  <si>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</si>
  <si>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</si>
  <si>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</si>
  <si>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</si>
  <si>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</si>
  <si>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</si>
  <si>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</si>
  <si>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</si>
  <si>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</si>
  <si>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</si>
  <si>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</si>
  <si>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</si>
  <si>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</si>
  <si>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</si>
  <si>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</si>
  <si>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Kiadások ( Ft)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</si>
  <si>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</si>
  <si>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</si>
  <si>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</si>
  <si>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</si>
  <si>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</si>
  <si>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</si>
  <si>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</si>
  <si>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</si>
  <si>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</si>
  <si>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</si>
  <si>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</si>
  <si>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</si>
  <si>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</si>
  <si>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</si>
  <si>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</si>
  <si>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</si>
  <si>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</si>
  <si>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</si>
  <si>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</si>
  <si>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</si>
  <si>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</si>
  <si>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</si>
  <si>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</si>
  <si>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</si>
  <si>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</si>
  <si>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</si>
  <si>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</si>
  <si>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</si>
  <si>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</si>
  <si>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</si>
  <si>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</si>
  <si>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</si>
  <si>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</si>
  <si>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</si>
  <si>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</si>
  <si>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</si>
  <si>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</si>
  <si>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</si>
  <si>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</si>
  <si>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</si>
  <si>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</si>
  <si>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</si>
  <si>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</si>
  <si>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</si>
  <si>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</si>
  <si>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</si>
  <si>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</si>
  <si>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</si>
  <si>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</si>
  <si>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</si>
  <si>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</si>
  <si>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</si>
  <si>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</si>
  <si>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</si>
  <si>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</si>
  <si>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</si>
  <si>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</si>
  <si>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</si>
  <si>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</si>
  <si>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</si>
  <si>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</si>
  <si>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</si>
  <si>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</si>
  <si>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</si>
  <si>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</si>
  <si>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</si>
  <si>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</si>
  <si>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</si>
  <si>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</si>
  <si>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</si>
  <si>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</si>
  <si>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</si>
  <si>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</si>
  <si>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</si>
  <si>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</si>
  <si>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</si>
  <si>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</si>
  <si>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</si>
  <si>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</si>
  <si>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</si>
  <si>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</si>
  <si>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</si>
  <si>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</si>
  <si>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</si>
  <si>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</si>
  <si>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</si>
  <si>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</si>
  <si>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</si>
  <si>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</si>
  <si>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</si>
  <si>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</si>
  <si>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</si>
  <si>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</si>
  <si>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</si>
  <si>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</si>
  <si>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</si>
  <si>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</si>
  <si>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</si>
  <si>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</si>
  <si>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</si>
  <si>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</si>
  <si>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</si>
  <si>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</si>
  <si>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</si>
  <si>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</si>
  <si>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</si>
  <si>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</si>
  <si>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</si>
  <si>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</si>
  <si>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</si>
  <si>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</si>
  <si>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</si>
  <si>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</si>
  <si>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</si>
  <si>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</si>
  <si>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</si>
  <si>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</si>
  <si>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</si>
  <si>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</si>
  <si>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</si>
  <si>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</si>
  <si>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</si>
  <si>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</si>
  <si>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</si>
  <si>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</si>
  <si>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</si>
  <si>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</si>
  <si>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</si>
  <si>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</si>
  <si>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</si>
  <si>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</si>
  <si>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</si>
  <si>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</si>
  <si>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</si>
  <si>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</si>
  <si>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</si>
  <si>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</si>
  <si>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</si>
  <si>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</si>
  <si>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</si>
  <si>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</si>
  <si>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</si>
  <si>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</si>
  <si>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</si>
  <si>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</si>
  <si>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</si>
  <si>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</si>
  <si>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 xml:space="preserve">helyi megállapítású ( ápolási díj )ápolási támogatás  </t>
  </si>
  <si>
    <t>helyi megállapítású( közgyógyellátás) települési gyógyszertámogatás</t>
  </si>
  <si>
    <t>Települési létfenntartási támogatás</t>
  </si>
  <si>
    <t>egyéb, az önkormányzat rendeletében megállapított juttatás (újszülöttek támog.)</t>
  </si>
  <si>
    <t xml:space="preserve">temetési segély </t>
  </si>
  <si>
    <t>Bevételek ( Ft)</t>
  </si>
  <si>
    <t>Általános- és céltartalékok ( Ft)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</si>
  <si>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</si>
  <si>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</si>
  <si>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</si>
  <si>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</si>
  <si>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</si>
  <si>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</si>
  <si>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</si>
  <si>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</si>
  <si>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</si>
  <si>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</si>
  <si>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</si>
  <si>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</si>
  <si>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</si>
  <si>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</si>
  <si>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</si>
  <si>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</si>
  <si>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</si>
  <si>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</si>
  <si>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</si>
  <si>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</si>
  <si>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</si>
  <si>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</si>
  <si>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</si>
  <si>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</si>
  <si>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</si>
  <si>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</si>
  <si>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</si>
  <si>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</si>
  <si>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</si>
  <si>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</si>
  <si>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</si>
  <si>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</si>
  <si>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</si>
  <si>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</si>
  <si>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</si>
  <si>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</si>
  <si>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</si>
  <si>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</si>
  <si>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</si>
  <si>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</si>
  <si>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</si>
  <si>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</si>
  <si>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</si>
  <si>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</si>
  <si>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</si>
  <si>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</si>
  <si>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</si>
  <si>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</si>
  <si>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</si>
  <si>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</si>
  <si>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</si>
  <si>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</si>
  <si>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</si>
  <si>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</si>
  <si>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</si>
  <si>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</si>
  <si>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</si>
  <si>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</si>
  <si>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</si>
  <si>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</si>
  <si>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</si>
  <si>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</si>
  <si>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</si>
  <si>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</si>
  <si>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</si>
  <si>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</si>
  <si>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</si>
  <si>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</si>
  <si>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</si>
  <si>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</si>
  <si>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</si>
  <si>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</si>
  <si>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</si>
  <si>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</si>
  <si>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</si>
  <si>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</si>
  <si>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</si>
  <si>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</si>
  <si>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</si>
  <si>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</si>
  <si>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</si>
  <si>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</si>
  <si>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</si>
  <si>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</si>
  <si>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</si>
  <si>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</si>
  <si>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</si>
  <si>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</si>
  <si>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K513</t>
  </si>
  <si>
    <t>Ped.I.-Ped.II.</t>
  </si>
  <si>
    <t>Lövő Község Önkormányzata  2017. évi költségvetése</t>
  </si>
  <si>
    <t>Lövő Község Önkormányzata 2017. évi költségvetése</t>
  </si>
  <si>
    <t>Lövő</t>
  </si>
  <si>
    <t>óvoda</t>
  </si>
  <si>
    <t xml:space="preserve">lövő </t>
  </si>
  <si>
    <t>ÖNKORMÁNYZAT ÉS KÖLTSÉGVETÉSI  SZERVEI  ELŐIRÁNYZATA MINDÖSSZESEN</t>
  </si>
  <si>
    <t>8.számú melléklet az 3/2017.(III.09. )számú önkormányzati rendelethez</t>
  </si>
  <si>
    <t>Telkesítés- Mohl Adolf  II. kialakítása</t>
  </si>
  <si>
    <t>Ingatlan vásárlás</t>
  </si>
  <si>
    <t>Közvilágítás bővítés</t>
  </si>
  <si>
    <t>Kamera-rendszer bővítés</t>
  </si>
  <si>
    <t>Szép Gáspárné utca - járdaépítés</t>
  </si>
  <si>
    <t>Kossuth L. utca</t>
  </si>
  <si>
    <t>Egészség-ház- emeleti lakás</t>
  </si>
  <si>
    <t>Iskola- középső épület emeleti rész</t>
  </si>
  <si>
    <t>Temetó-köz   - járda építés</t>
  </si>
  <si>
    <t>Posta-köz  - térkövezés</t>
  </si>
  <si>
    <t>Ady E. utca - csapadékvíz elvezetés</t>
  </si>
  <si>
    <t>Árpád sor ill. Ady E. utca árok lefedések</t>
  </si>
  <si>
    <t>ASP eszközbeszerzések</t>
  </si>
  <si>
    <t>Régi napközi épület felújítása</t>
  </si>
  <si>
    <t>Mezőgazdasági út fejújítás</t>
  </si>
  <si>
    <t>Faluház  felújítás</t>
  </si>
  <si>
    <t>VÍZMŰ</t>
  </si>
  <si>
    <t>B411</t>
  </si>
  <si>
    <t>Mód. Ei.</t>
  </si>
  <si>
    <t>Módosított ei.</t>
  </si>
  <si>
    <t>köh</t>
  </si>
  <si>
    <t>lövő</t>
  </si>
  <si>
    <t>köh+óv.</t>
  </si>
  <si>
    <t>köh+óvoda</t>
  </si>
  <si>
    <t>Eredeti ei. Összesen</t>
  </si>
  <si>
    <t>Módosított ei. Összesen</t>
  </si>
  <si>
    <t>Mód.ei.</t>
  </si>
  <si>
    <t>ASP</t>
  </si>
  <si>
    <t>12.számú melléklet az 11/2017.(X.09.) számú önkormányzati rendelethez</t>
  </si>
  <si>
    <t>14.2.számú melléklet az 11/2017.(X.09. ) számú önkormányzati rendelethez</t>
  </si>
  <si>
    <t>14.1.számú melléklet az  11 /2017.(X.09.) számú önkormányzati rendelethez</t>
  </si>
  <si>
    <t>köh+óv</t>
  </si>
  <si>
    <t>-</t>
  </si>
  <si>
    <t>Módosított ei</t>
  </si>
  <si>
    <t xml:space="preserve"> -      </t>
  </si>
  <si>
    <t>Beruházások</t>
  </si>
  <si>
    <t>14.2.számú melléklet az  4/2018.(V.28. ) számú önkormányzati rendelethez</t>
  </si>
  <si>
    <t>14.1.számú melléklet az  4/2018.(V.28.) számú önkormányzati rendelethez</t>
  </si>
  <si>
    <t>13.számú melléklet az  4/2018.(V.28. ) számú önkormányzati rendelethez</t>
  </si>
  <si>
    <t>11.számú melléklet az 4/2018.(V.28.) számú önkormányzati rendelethez</t>
  </si>
  <si>
    <t>10.számú melléklet az 4/2018.(V.28. ) számú önkormányzati rendelethez</t>
  </si>
  <si>
    <t>9.számú melléklet az 4/2018.(V.28.) számú önkormányzati rendelethez</t>
  </si>
  <si>
    <t>7.számú melléklet az 4/2018.(V.28.) számú önkormányzati rendelethez</t>
  </si>
  <si>
    <t>6.számú melléklet az 4/2018.(V.28.) számú önkormányzati rendelethez</t>
  </si>
  <si>
    <t>2.számú melléklet az 4/2018.(V.28. )számú önkormányzati rendelethez</t>
  </si>
  <si>
    <t>4.2.számú melléklet az  4 /2018.(V.28. )számú önkormányzati rendelethez</t>
  </si>
  <si>
    <t>4.1.számú melléklet az 4/2018.(V.28.)számú önkormányzati rendelethez</t>
  </si>
  <si>
    <t>3.számú melléklet az 4/2018.(V.28.)számú önkormányzati rendelethez</t>
  </si>
  <si>
    <t>5.2.számú melléklet az 4/2018.(V.28. )számú önkormányzati rendelethez</t>
  </si>
  <si>
    <t>5.1.számú melléklet az 4/2018.(V.28. )számú önkormányzati rendelethez</t>
  </si>
  <si>
    <t>1.számú melléklet az 4/2018.(V.28.) számú   önkormányzati rendelethez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</si>
</sst>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72" formatCode="0__"/>
    <numFmt numFmtId="173" formatCode="\ ##########"/>
    <numFmt numFmtId="179" formatCode="[$-40E]yyyy/\ mmmm;@"/>
    <numFmt numFmtId="182" formatCode="_-* #,##0\ _F_t_-;\-* #,##0\ _F_t_-;_-* &quot;-&quot;??\ _F_t_-;_-@_-"/>
  </numFmts>
  <fonts count="9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i/>
      <sz val="10"/>
      <color indexed="8"/>
      <name val="Bookman Old Style"/>
      <family val="1"/>
      <charset val="238"/>
    </font>
    <font>
      <i/>
      <sz val="14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8"/>
      <color indexed="8"/>
      <name val="Bookman Old Style"/>
      <family val="1"/>
      <charset val="238"/>
    </font>
    <font>
      <b/>
      <i/>
      <sz val="8"/>
      <color indexed="8"/>
      <name val="Bookman Old Style"/>
      <family val="1"/>
      <charset val="238"/>
    </font>
    <font>
      <sz val="8"/>
      <color indexed="8"/>
      <name val="Arial Unicode MS"/>
      <family val="2"/>
      <charset val="238"/>
    </font>
    <font>
      <b/>
      <sz val="8"/>
      <color indexed="8"/>
      <name val="Arial Unicode MS"/>
      <family val="2"/>
      <charset val="238"/>
    </font>
    <font>
      <b/>
      <i/>
      <sz val="8"/>
      <color indexed="8"/>
      <name val="Arial Unicode MS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Arial"/>
      <family val="2"/>
    </font>
    <font>
      <b/>
      <sz val="8"/>
      <color indexed="8"/>
      <name val="Calibri"/>
      <family val="2"/>
      <charset val="238"/>
    </font>
    <font>
      <b/>
      <sz val="8"/>
      <color indexed="8"/>
      <name val="Arial"/>
      <family val="2"/>
    </font>
    <font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i/>
      <u/>
      <sz val="8"/>
      <color indexed="8"/>
      <name val="Bookman Old Style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b/>
      <i/>
      <sz val="8"/>
      <name val="Bookman Old Style"/>
      <family val="1"/>
      <charset val="238"/>
    </font>
    <font>
      <b/>
      <i/>
      <sz val="8"/>
      <color indexed="8"/>
      <name val="Calibri"/>
      <family val="2"/>
      <charset val="238"/>
    </font>
    <font>
      <b/>
      <sz val="9"/>
      <color indexed="8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438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5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72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72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7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3" fontId="3" fillId="0" borderId="1" xfId="0" applyNumberFormat="1" applyFont="1" applyFill="1" applyBorder="1" applyAlignment="1">
      <alignment vertical="center"/>
    </xf>
    <xf numFmtId="172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73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5" fillId="0" borderId="1" xfId="0" applyFont="1" applyBorder="1"/>
    <xf numFmtId="0" fontId="27" fillId="0" borderId="1" xfId="0" applyFont="1" applyBorder="1"/>
    <xf numFmtId="0" fontId="28" fillId="0" borderId="1" xfId="0" applyFont="1" applyBorder="1"/>
    <xf numFmtId="0" fontId="29" fillId="5" borderId="1" xfId="0" applyFont="1" applyFill="1" applyBorder="1"/>
    <xf numFmtId="0" fontId="30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1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73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9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4" fillId="6" borderId="1" xfId="0" applyFont="1" applyFill="1" applyBorder="1"/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9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6" fillId="0" borderId="1" xfId="0" applyFont="1" applyBorder="1"/>
    <xf numFmtId="0" fontId="36" fillId="0" borderId="1" xfId="0" applyFont="1" applyBorder="1" applyAlignment="1">
      <alignment wrapText="1"/>
    </xf>
    <xf numFmtId="0" fontId="37" fillId="0" borderId="0" xfId="2" applyFont="1" applyAlignment="1" applyProtection="1"/>
    <xf numFmtId="0" fontId="38" fillId="0" borderId="0" xfId="0" applyFont="1"/>
    <xf numFmtId="0" fontId="39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0" fillId="0" borderId="1" xfId="0" applyFont="1" applyBorder="1" applyAlignment="1">
      <alignment wrapText="1"/>
    </xf>
    <xf numFmtId="0" fontId="27" fillId="5" borderId="1" xfId="0" applyFont="1" applyFill="1" applyBorder="1"/>
    <xf numFmtId="0" fontId="31" fillId="0" borderId="0" xfId="0" applyFont="1" applyAlignment="1">
      <alignment horizontal="center"/>
    </xf>
    <xf numFmtId="0" fontId="25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5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0" fontId="43" fillId="0" borderId="0" xfId="0" applyFont="1" applyAlignment="1">
      <alignment horizontal="justify"/>
    </xf>
    <xf numFmtId="0" fontId="31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justify"/>
    </xf>
    <xf numFmtId="0" fontId="27" fillId="0" borderId="1" xfId="0" applyFont="1" applyBorder="1" applyAlignment="1">
      <alignment horizontal="justify"/>
    </xf>
    <xf numFmtId="0" fontId="45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27" fillId="2" borderId="0" xfId="0" applyFont="1" applyFill="1"/>
    <xf numFmtId="0" fontId="0" fillId="2" borderId="0" xfId="0" applyFill="1"/>
    <xf numFmtId="0" fontId="46" fillId="0" borderId="1" xfId="0" applyFont="1" applyBorder="1" applyAlignment="1">
      <alignment wrapText="1"/>
    </xf>
    <xf numFmtId="0" fontId="47" fillId="0" borderId="0" xfId="0" applyFont="1"/>
    <xf numFmtId="0" fontId="40" fillId="0" borderId="1" xfId="0" applyFont="1" applyBorder="1"/>
    <xf numFmtId="0" fontId="17" fillId="0" borderId="1" xfId="0" applyFont="1" applyFill="1" applyBorder="1" applyAlignment="1">
      <alignment horizontal="left" vertical="center"/>
    </xf>
    <xf numFmtId="0" fontId="28" fillId="0" borderId="0" xfId="0" applyFont="1"/>
    <xf numFmtId="0" fontId="27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173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49" fillId="0" borderId="0" xfId="0" applyFont="1"/>
    <xf numFmtId="0" fontId="50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wrapText="1"/>
    </xf>
    <xf numFmtId="0" fontId="50" fillId="0" borderId="1" xfId="0" applyFont="1" applyBorder="1" applyAlignment="1">
      <alignment wrapText="1"/>
    </xf>
    <xf numFmtId="0" fontId="3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 vertical="center"/>
    </xf>
    <xf numFmtId="43" fontId="54" fillId="0" borderId="1" xfId="1" applyFont="1" applyBorder="1" applyAlignment="1">
      <alignment horizontal="center"/>
    </xf>
    <xf numFmtId="182" fontId="54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0" xfId="0" applyFont="1"/>
    <xf numFmtId="0" fontId="52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7" fillId="0" borderId="0" xfId="0" applyFont="1" applyAlignment="1">
      <alignment horizontal="right"/>
    </xf>
    <xf numFmtId="0" fontId="57" fillId="0" borderId="0" xfId="0" applyFont="1" applyAlignment="1"/>
    <xf numFmtId="0" fontId="57" fillId="0" borderId="0" xfId="0" applyFont="1" applyAlignment="1">
      <alignment wrapText="1"/>
    </xf>
    <xf numFmtId="182" fontId="58" fillId="0" borderId="1" xfId="1" applyNumberFormat="1" applyFont="1" applyBorder="1"/>
    <xf numFmtId="182" fontId="55" fillId="0" borderId="1" xfId="1" applyNumberFormat="1" applyFont="1" applyBorder="1"/>
    <xf numFmtId="182" fontId="56" fillId="0" borderId="1" xfId="1" applyNumberFormat="1" applyFont="1" applyBorder="1"/>
    <xf numFmtId="182" fontId="0" fillId="0" borderId="0" xfId="0" applyNumberFormat="1"/>
    <xf numFmtId="182" fontId="81" fillId="0" borderId="1" xfId="1" applyNumberFormat="1" applyFont="1" applyBorder="1"/>
    <xf numFmtId="182" fontId="0" fillId="0" borderId="0" xfId="0" applyNumberFormat="1" applyBorder="1"/>
    <xf numFmtId="182" fontId="81" fillId="0" borderId="0" xfId="1" applyNumberFormat="1" applyFont="1" applyBorder="1"/>
    <xf numFmtId="182" fontId="59" fillId="0" borderId="1" xfId="1" applyNumberFormat="1" applyFont="1" applyBorder="1"/>
    <xf numFmtId="182" fontId="83" fillId="0" borderId="1" xfId="1" applyNumberFormat="1" applyFont="1" applyBorder="1"/>
    <xf numFmtId="182" fontId="55" fillId="0" borderId="1" xfId="1" applyNumberFormat="1" applyFont="1" applyBorder="1" applyAlignment="1">
      <alignment horizontal="center"/>
    </xf>
    <xf numFmtId="182" fontId="46" fillId="0" borderId="1" xfId="1" applyNumberFormat="1" applyFont="1" applyBorder="1"/>
    <xf numFmtId="182" fontId="60" fillId="0" borderId="1" xfId="1" applyNumberFormat="1" applyFont="1" applyBorder="1"/>
    <xf numFmtId="182" fontId="84" fillId="0" borderId="0" xfId="1" applyNumberFormat="1" applyFont="1"/>
    <xf numFmtId="182" fontId="25" fillId="0" borderId="0" xfId="0" applyNumberFormat="1" applyFont="1"/>
    <xf numFmtId="179" fontId="25" fillId="0" borderId="1" xfId="0" applyNumberFormat="1" applyFont="1" applyBorder="1" applyAlignment="1">
      <alignment horizontal="center"/>
    </xf>
    <xf numFmtId="179" fontId="27" fillId="0" borderId="1" xfId="0" applyNumberFormat="1" applyFont="1" applyBorder="1" applyAlignment="1">
      <alignment horizontal="center"/>
    </xf>
    <xf numFmtId="182" fontId="61" fillId="0" borderId="1" xfId="1" applyNumberFormat="1" applyFont="1" applyBorder="1"/>
    <xf numFmtId="182" fontId="62" fillId="0" borderId="1" xfId="1" applyNumberFormat="1" applyFont="1" applyBorder="1"/>
    <xf numFmtId="182" fontId="63" fillId="0" borderId="1" xfId="1" applyNumberFormat="1" applyFont="1" applyBorder="1"/>
    <xf numFmtId="182" fontId="64" fillId="0" borderId="1" xfId="1" applyNumberFormat="1" applyFont="1" applyBorder="1"/>
    <xf numFmtId="182" fontId="46" fillId="0" borderId="0" xfId="0" applyNumberFormat="1" applyFont="1"/>
    <xf numFmtId="0" fontId="46" fillId="0" borderId="0" xfId="0" applyFont="1"/>
    <xf numFmtId="0" fontId="20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5" fillId="0" borderId="1" xfId="0" applyFont="1" applyBorder="1" applyAlignment="1">
      <alignment horizontal="center"/>
    </xf>
    <xf numFmtId="182" fontId="1" fillId="0" borderId="0" xfId="1" applyNumberFormat="1" applyFont="1" applyFill="1" applyBorder="1" applyAlignment="1">
      <alignment horizontal="left" vertical="center" wrapText="1"/>
    </xf>
    <xf numFmtId="182" fontId="2" fillId="0" borderId="0" xfId="1" applyNumberFormat="1" applyFont="1" applyFill="1" applyBorder="1" applyAlignment="1">
      <alignment horizontal="left" vertical="center" wrapText="1"/>
    </xf>
    <xf numFmtId="182" fontId="1" fillId="0" borderId="0" xfId="1" applyNumberFormat="1" applyFont="1" applyFill="1" applyBorder="1" applyAlignment="1">
      <alignment horizontal="left" vertical="center"/>
    </xf>
    <xf numFmtId="182" fontId="2" fillId="0" borderId="0" xfId="1" applyNumberFormat="1" applyFont="1" applyFill="1" applyBorder="1" applyAlignment="1">
      <alignment horizontal="left" vertical="center"/>
    </xf>
    <xf numFmtId="182" fontId="86" fillId="0" borderId="0" xfId="1" applyNumberFormat="1" applyFont="1"/>
    <xf numFmtId="182" fontId="65" fillId="0" borderId="0" xfId="1" applyNumberFormat="1" applyFont="1" applyFill="1" applyBorder="1" applyAlignment="1">
      <alignment horizontal="left" vertical="center" wrapText="1"/>
    </xf>
    <xf numFmtId="182" fontId="66" fillId="0" borderId="0" xfId="1" applyNumberFormat="1" applyFont="1" applyFill="1" applyBorder="1" applyAlignment="1">
      <alignment horizontal="left" vertical="center" wrapText="1"/>
    </xf>
    <xf numFmtId="182" fontId="65" fillId="0" borderId="0" xfId="1" applyNumberFormat="1" applyFont="1" applyFill="1" applyBorder="1" applyAlignment="1">
      <alignment horizontal="left" vertical="center"/>
    </xf>
    <xf numFmtId="182" fontId="66" fillId="0" borderId="0" xfId="1" applyNumberFormat="1" applyFont="1" applyFill="1" applyBorder="1" applyAlignment="1">
      <alignment horizontal="left" vertical="center"/>
    </xf>
    <xf numFmtId="182" fontId="86" fillId="0" borderId="0" xfId="1" applyNumberFormat="1" applyFont="1" applyBorder="1"/>
    <xf numFmtId="0" fontId="40" fillId="0" borderId="1" xfId="0" applyFont="1" applyBorder="1" applyAlignment="1">
      <alignment horizontal="center" wrapText="1"/>
    </xf>
    <xf numFmtId="0" fontId="0" fillId="0" borderId="2" xfId="0" applyBorder="1"/>
    <xf numFmtId="0" fontId="18" fillId="0" borderId="3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82" fontId="87" fillId="0" borderId="0" xfId="1" applyNumberFormat="1" applyFont="1"/>
    <xf numFmtId="182" fontId="87" fillId="0" borderId="0" xfId="1" applyNumberFormat="1" applyFont="1" applyBorder="1"/>
    <xf numFmtId="182" fontId="81" fillId="0" borderId="0" xfId="1" applyNumberFormat="1" applyFont="1"/>
    <xf numFmtId="0" fontId="1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82" fontId="81" fillId="0" borderId="1" xfId="1" applyNumberFormat="1" applyFont="1" applyBorder="1" applyAlignment="1">
      <alignment horizontal="center"/>
    </xf>
    <xf numFmtId="182" fontId="0" fillId="0" borderId="1" xfId="0" applyNumberFormat="1" applyBorder="1"/>
    <xf numFmtId="0" fontId="48" fillId="0" borderId="0" xfId="0" applyFont="1" applyAlignment="1">
      <alignment horizontal="right"/>
    </xf>
    <xf numFmtId="0" fontId="28" fillId="0" borderId="0" xfId="0" applyFont="1" applyAlignment="1">
      <alignment horizontal="center" wrapText="1"/>
    </xf>
    <xf numFmtId="0" fontId="60" fillId="0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wrapText="1"/>
    </xf>
    <xf numFmtId="0" fontId="46" fillId="0" borderId="1" xfId="0" applyFont="1" applyFill="1" applyBorder="1" applyAlignment="1">
      <alignment horizontal="center" wrapText="1"/>
    </xf>
    <xf numFmtId="0" fontId="46" fillId="0" borderId="1" xfId="0" applyFont="1" applyFill="1" applyBorder="1" applyAlignment="1">
      <alignment vertical="center"/>
    </xf>
    <xf numFmtId="0" fontId="46" fillId="0" borderId="1" xfId="0" applyNumberFormat="1" applyFont="1" applyFill="1" applyBorder="1" applyAlignment="1">
      <alignment vertical="center"/>
    </xf>
    <xf numFmtId="182" fontId="68" fillId="0" borderId="1" xfId="1" applyNumberFormat="1" applyFont="1" applyBorder="1"/>
    <xf numFmtId="182" fontId="69" fillId="0" borderId="1" xfId="1" applyNumberFormat="1" applyFont="1" applyBorder="1"/>
    <xf numFmtId="173" fontId="46" fillId="0" borderId="1" xfId="0" applyNumberFormat="1" applyFont="1" applyFill="1" applyBorder="1" applyAlignment="1">
      <alignment vertical="center"/>
    </xf>
    <xf numFmtId="0" fontId="46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vertical="center" wrapText="1"/>
    </xf>
    <xf numFmtId="173" fontId="60" fillId="0" borderId="1" xfId="0" applyNumberFormat="1" applyFont="1" applyFill="1" applyBorder="1" applyAlignment="1">
      <alignment vertical="center"/>
    </xf>
    <xf numFmtId="0" fontId="46" fillId="0" borderId="1" xfId="0" applyFont="1" applyFill="1" applyBorder="1" applyAlignment="1">
      <alignment horizontal="left" vertical="center"/>
    </xf>
    <xf numFmtId="0" fontId="60" fillId="0" borderId="1" xfId="0" applyFont="1" applyFill="1" applyBorder="1" applyAlignment="1">
      <alignment horizontal="left" vertical="center" wrapText="1"/>
    </xf>
    <xf numFmtId="182" fontId="70" fillId="0" borderId="1" xfId="1" applyNumberFormat="1" applyFont="1" applyBorder="1"/>
    <xf numFmtId="0" fontId="46" fillId="3" borderId="1" xfId="0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horizontal="left" vertical="center" wrapText="1"/>
    </xf>
    <xf numFmtId="0" fontId="71" fillId="3" borderId="1" xfId="0" applyFont="1" applyFill="1" applyBorder="1" applyAlignment="1">
      <alignment horizontal="left" vertical="center" wrapText="1"/>
    </xf>
    <xf numFmtId="0" fontId="72" fillId="0" borderId="1" xfId="0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vertical="center" wrapText="1"/>
    </xf>
    <xf numFmtId="0" fontId="71" fillId="0" borderId="1" xfId="0" applyFont="1" applyFill="1" applyBorder="1" applyAlignment="1">
      <alignment vertical="center"/>
    </xf>
    <xf numFmtId="0" fontId="73" fillId="6" borderId="1" xfId="0" applyFont="1" applyFill="1" applyBorder="1"/>
    <xf numFmtId="172" fontId="46" fillId="0" borderId="1" xfId="0" applyNumberFormat="1" applyFont="1" applyFill="1" applyBorder="1" applyAlignment="1">
      <alignment horizontal="left" vertical="center"/>
    </xf>
    <xf numFmtId="0" fontId="60" fillId="0" borderId="1" xfId="0" applyFont="1" applyFill="1" applyBorder="1" applyAlignment="1">
      <alignment horizontal="left" vertical="center"/>
    </xf>
    <xf numFmtId="0" fontId="60" fillId="4" borderId="1" xfId="0" applyFont="1" applyFill="1" applyBorder="1" applyAlignment="1">
      <alignment horizontal="left" vertical="center"/>
    </xf>
    <xf numFmtId="173" fontId="60" fillId="4" borderId="1" xfId="0" applyNumberFormat="1" applyFont="1" applyFill="1" applyBorder="1" applyAlignment="1">
      <alignment vertical="center"/>
    </xf>
    <xf numFmtId="182" fontId="74" fillId="0" borderId="1" xfId="1" applyNumberFormat="1" applyFont="1" applyFill="1" applyBorder="1" applyAlignment="1">
      <alignment horizontal="right" vertical="center" wrapText="1"/>
    </xf>
    <xf numFmtId="182" fontId="74" fillId="0" borderId="1" xfId="1" applyNumberFormat="1" applyFont="1" applyFill="1" applyBorder="1" applyAlignment="1">
      <alignment horizontal="left" vertical="center" wrapText="1"/>
    </xf>
    <xf numFmtId="182" fontId="75" fillId="0" borderId="1" xfId="1" applyNumberFormat="1" applyFont="1" applyFill="1" applyBorder="1" applyAlignment="1">
      <alignment horizontal="right" vertical="center" wrapText="1"/>
    </xf>
    <xf numFmtId="182" fontId="76" fillId="0" borderId="1" xfId="1" applyNumberFormat="1" applyFont="1" applyFill="1" applyBorder="1" applyAlignment="1">
      <alignment horizontal="right" vertical="center" wrapText="1"/>
    </xf>
    <xf numFmtId="182" fontId="76" fillId="0" borderId="1" xfId="1" applyNumberFormat="1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horizontal="left" vertical="center"/>
    </xf>
    <xf numFmtId="182" fontId="74" fillId="0" borderId="1" xfId="1" applyNumberFormat="1" applyFont="1" applyFill="1" applyBorder="1" applyAlignment="1">
      <alignment horizontal="right" vertical="center"/>
    </xf>
    <xf numFmtId="182" fontId="74" fillId="0" borderId="1" xfId="1" applyNumberFormat="1" applyFont="1" applyFill="1" applyBorder="1" applyAlignment="1">
      <alignment horizontal="left" vertical="center"/>
    </xf>
    <xf numFmtId="182" fontId="75" fillId="0" borderId="1" xfId="1" applyNumberFormat="1" applyFont="1" applyFill="1" applyBorder="1" applyAlignment="1">
      <alignment horizontal="right" vertical="center"/>
    </xf>
    <xf numFmtId="0" fontId="72" fillId="0" borderId="1" xfId="0" applyFont="1" applyFill="1" applyBorder="1" applyAlignment="1">
      <alignment horizontal="left" vertical="center"/>
    </xf>
    <xf numFmtId="182" fontId="76" fillId="0" borderId="1" xfId="1" applyNumberFormat="1" applyFont="1" applyFill="1" applyBorder="1" applyAlignment="1">
      <alignment horizontal="right" vertical="center"/>
    </xf>
    <xf numFmtId="182" fontId="76" fillId="0" borderId="1" xfId="1" applyNumberFormat="1" applyFont="1" applyFill="1" applyBorder="1" applyAlignment="1">
      <alignment horizontal="left" vertical="center"/>
    </xf>
    <xf numFmtId="0" fontId="72" fillId="4" borderId="1" xfId="0" applyFont="1" applyFill="1" applyBorder="1" applyAlignment="1">
      <alignment horizontal="left" vertical="center"/>
    </xf>
    <xf numFmtId="0" fontId="60" fillId="4" borderId="1" xfId="0" applyFont="1" applyFill="1" applyBorder="1" applyAlignment="1">
      <alignment horizontal="left" vertical="center" wrapText="1"/>
    </xf>
    <xf numFmtId="0" fontId="60" fillId="5" borderId="1" xfId="0" applyFont="1" applyFill="1" applyBorder="1"/>
    <xf numFmtId="0" fontId="46" fillId="5" borderId="1" xfId="0" applyFont="1" applyFill="1" applyBorder="1"/>
    <xf numFmtId="0" fontId="46" fillId="0" borderId="4" xfId="0" applyFont="1" applyFill="1" applyBorder="1" applyAlignment="1">
      <alignment horizontal="center" wrapText="1"/>
    </xf>
    <xf numFmtId="182" fontId="70" fillId="0" borderId="4" xfId="1" applyNumberFormat="1" applyFont="1" applyFill="1" applyBorder="1"/>
    <xf numFmtId="182" fontId="84" fillId="0" borderId="0" xfId="1" applyNumberFormat="1" applyFont="1" applyAlignment="1"/>
    <xf numFmtId="182" fontId="77" fillId="0" borderId="0" xfId="1" applyNumberFormat="1" applyFont="1" applyFill="1" applyBorder="1" applyAlignment="1">
      <alignment horizontal="left" vertical="center" wrapText="1"/>
    </xf>
    <xf numFmtId="182" fontId="75" fillId="0" borderId="0" xfId="1" applyNumberFormat="1" applyFont="1" applyFill="1" applyBorder="1" applyAlignment="1">
      <alignment horizontal="left" vertical="center" wrapText="1"/>
    </xf>
    <xf numFmtId="182" fontId="77" fillId="0" borderId="0" xfId="1" applyNumberFormat="1" applyFont="1" applyFill="1" applyBorder="1" applyAlignment="1">
      <alignment horizontal="left" vertical="center"/>
    </xf>
    <xf numFmtId="182" fontId="75" fillId="0" borderId="0" xfId="1" applyNumberFormat="1" applyFont="1" applyFill="1" applyBorder="1" applyAlignment="1">
      <alignment horizontal="left" vertical="center"/>
    </xf>
    <xf numFmtId="182" fontId="77" fillId="0" borderId="0" xfId="1" applyNumberFormat="1" applyFont="1" applyFill="1" applyBorder="1" applyAlignment="1">
      <alignment horizontal="right" vertical="center"/>
    </xf>
    <xf numFmtId="182" fontId="75" fillId="0" borderId="0" xfId="1" applyNumberFormat="1" applyFont="1" applyFill="1" applyBorder="1" applyAlignment="1">
      <alignment horizontal="right" vertical="center"/>
    </xf>
    <xf numFmtId="182" fontId="76" fillId="0" borderId="5" xfId="1" applyNumberFormat="1" applyFont="1" applyFill="1" applyBorder="1" applyAlignment="1">
      <alignment horizontal="right" vertical="center"/>
    </xf>
    <xf numFmtId="182" fontId="76" fillId="0" borderId="5" xfId="1" applyNumberFormat="1" applyFont="1" applyFill="1" applyBorder="1" applyAlignment="1">
      <alignment horizontal="left" vertical="center"/>
    </xf>
    <xf numFmtId="0" fontId="46" fillId="5" borderId="6" xfId="0" applyFont="1" applyFill="1" applyBorder="1"/>
    <xf numFmtId="182" fontId="67" fillId="0" borderId="1" xfId="1" applyNumberFormat="1" applyFont="1" applyBorder="1"/>
    <xf numFmtId="182" fontId="67" fillId="0" borderId="0" xfId="1" applyNumberFormat="1" applyFont="1"/>
    <xf numFmtId="0" fontId="60" fillId="6" borderId="1" xfId="0" applyFont="1" applyFill="1" applyBorder="1" applyAlignment="1">
      <alignment horizontal="left" vertical="center"/>
    </xf>
    <xf numFmtId="0" fontId="72" fillId="4" borderId="1" xfId="0" applyFont="1" applyFill="1" applyBorder="1" applyAlignment="1">
      <alignment horizontal="left" vertical="center" wrapText="1"/>
    </xf>
    <xf numFmtId="0" fontId="60" fillId="7" borderId="1" xfId="0" applyFont="1" applyFill="1" applyBorder="1"/>
    <xf numFmtId="0" fontId="60" fillId="7" borderId="1" xfId="0" applyFont="1" applyFill="1" applyBorder="1" applyAlignment="1">
      <alignment horizontal="left" vertical="center"/>
    </xf>
    <xf numFmtId="0" fontId="84" fillId="0" borderId="1" xfId="0" applyFont="1" applyBorder="1"/>
    <xf numFmtId="0" fontId="84" fillId="0" borderId="0" xfId="0" applyFont="1"/>
    <xf numFmtId="0" fontId="60" fillId="0" borderId="1" xfId="0" applyFont="1" applyBorder="1" applyAlignment="1">
      <alignment horizontal="center" wrapText="1"/>
    </xf>
    <xf numFmtId="0" fontId="78" fillId="2" borderId="1" xfId="0" applyFont="1" applyFill="1" applyBorder="1" applyAlignment="1">
      <alignment horizontal="left" vertical="center" wrapText="1"/>
    </xf>
    <xf numFmtId="0" fontId="61" fillId="2" borderId="1" xfId="0" applyFont="1" applyFill="1" applyBorder="1" applyAlignment="1">
      <alignment horizontal="left" vertical="center"/>
    </xf>
    <xf numFmtId="182" fontId="79" fillId="0" borderId="1" xfId="1" applyNumberFormat="1" applyFont="1" applyBorder="1"/>
    <xf numFmtId="0" fontId="60" fillId="0" borderId="1" xfId="0" applyFont="1" applyBorder="1"/>
    <xf numFmtId="0" fontId="60" fillId="0" borderId="1" xfId="0" applyFont="1" applyBorder="1" applyAlignment="1">
      <alignment horizontal="center"/>
    </xf>
    <xf numFmtId="182" fontId="84" fillId="0" borderId="1" xfId="1" applyNumberFormat="1" applyFont="1" applyBorder="1"/>
    <xf numFmtId="0" fontId="72" fillId="0" borderId="1" xfId="0" applyFont="1" applyFill="1" applyBorder="1" applyAlignment="1">
      <alignment vertical="center" wrapText="1"/>
    </xf>
    <xf numFmtId="182" fontId="88" fillId="0" borderId="1" xfId="1" applyNumberFormat="1" applyFont="1" applyBorder="1"/>
    <xf numFmtId="0" fontId="46" fillId="0" borderId="0" xfId="0" applyFont="1" applyFill="1" applyBorder="1" applyAlignment="1">
      <alignment horizontal="center" wrapText="1"/>
    </xf>
    <xf numFmtId="182" fontId="68" fillId="0" borderId="0" xfId="1" applyNumberFormat="1" applyFont="1" applyBorder="1"/>
    <xf numFmtId="182" fontId="74" fillId="0" borderId="0" xfId="1" applyNumberFormat="1" applyFont="1" applyFill="1" applyBorder="1" applyAlignment="1">
      <alignment horizontal="left" vertical="center" wrapText="1"/>
    </xf>
    <xf numFmtId="182" fontId="76" fillId="0" borderId="0" xfId="1" applyNumberFormat="1" applyFont="1" applyFill="1" applyBorder="1" applyAlignment="1">
      <alignment horizontal="left" vertical="center" wrapText="1"/>
    </xf>
    <xf numFmtId="182" fontId="74" fillId="0" borderId="0" xfId="1" applyNumberFormat="1" applyFont="1" applyFill="1" applyBorder="1" applyAlignment="1">
      <alignment horizontal="left" vertical="center"/>
    </xf>
    <xf numFmtId="182" fontId="76" fillId="0" borderId="0" xfId="1" applyNumberFormat="1" applyFont="1" applyFill="1" applyBorder="1" applyAlignment="1">
      <alignment horizontal="left" vertical="center"/>
    </xf>
    <xf numFmtId="182" fontId="70" fillId="0" borderId="0" xfId="1" applyNumberFormat="1" applyFont="1" applyBorder="1"/>
    <xf numFmtId="0" fontId="36" fillId="0" borderId="7" xfId="0" applyFont="1" applyBorder="1"/>
    <xf numFmtId="182" fontId="36" fillId="0" borderId="8" xfId="1" applyNumberFormat="1" applyFont="1" applyBorder="1"/>
    <xf numFmtId="182" fontId="36" fillId="0" borderId="9" xfId="1" applyNumberFormat="1" applyFont="1" applyBorder="1"/>
    <xf numFmtId="0" fontId="36" fillId="0" borderId="10" xfId="0" applyFont="1" applyBorder="1"/>
    <xf numFmtId="182" fontId="36" fillId="0" borderId="11" xfId="1" applyNumberFormat="1" applyFont="1" applyBorder="1"/>
    <xf numFmtId="182" fontId="36" fillId="0" borderId="10" xfId="1" applyNumberFormat="1" applyFont="1" applyBorder="1"/>
    <xf numFmtId="182" fontId="36" fillId="0" borderId="12" xfId="1" applyNumberFormat="1" applyFont="1" applyBorder="1"/>
    <xf numFmtId="0" fontId="36" fillId="0" borderId="13" xfId="0" applyFont="1" applyBorder="1"/>
    <xf numFmtId="182" fontId="36" fillId="0" borderId="14" xfId="1" applyNumberFormat="1" applyFont="1" applyBorder="1"/>
    <xf numFmtId="182" fontId="36" fillId="0" borderId="13" xfId="1" applyNumberFormat="1" applyFont="1" applyBorder="1"/>
    <xf numFmtId="0" fontId="80" fillId="0" borderId="3" xfId="0" applyFont="1" applyBorder="1"/>
    <xf numFmtId="182" fontId="80" fillId="0" borderId="2" xfId="1" applyNumberFormat="1" applyFont="1" applyBorder="1"/>
    <xf numFmtId="182" fontId="80" fillId="0" borderId="3" xfId="1" applyNumberFormat="1" applyFont="1" applyBorder="1"/>
    <xf numFmtId="182" fontId="36" fillId="0" borderId="2" xfId="1" applyNumberFormat="1" applyFont="1" applyBorder="1"/>
    <xf numFmtId="182" fontId="36" fillId="0" borderId="15" xfId="1" applyNumberFormat="1" applyFont="1" applyBorder="1"/>
    <xf numFmtId="0" fontId="80" fillId="5" borderId="3" xfId="0" applyFont="1" applyFill="1" applyBorder="1"/>
    <xf numFmtId="182" fontId="36" fillId="0" borderId="7" xfId="1" applyNumberFormat="1" applyFont="1" applyBorder="1"/>
    <xf numFmtId="182" fontId="36" fillId="0" borderId="10" xfId="1" applyNumberFormat="1" applyFont="1" applyBorder="1" applyAlignment="1">
      <alignment horizontal="center"/>
    </xf>
    <xf numFmtId="182" fontId="36" fillId="0" borderId="13" xfId="1" applyNumberFormat="1" applyFont="1" applyBorder="1" applyAlignment="1">
      <alignment horizontal="center"/>
    </xf>
    <xf numFmtId="0" fontId="80" fillId="5" borderId="16" xfId="0" applyFont="1" applyFill="1" applyBorder="1"/>
    <xf numFmtId="182" fontId="80" fillId="0" borderId="17" xfId="1" applyNumberFormat="1" applyFont="1" applyBorder="1"/>
    <xf numFmtId="173" fontId="11" fillId="8" borderId="1" xfId="0" applyNumberFormat="1" applyFont="1" applyFill="1" applyBorder="1" applyAlignment="1">
      <alignment vertical="center"/>
    </xf>
    <xf numFmtId="0" fontId="34" fillId="8" borderId="1" xfId="0" applyFont="1" applyFill="1" applyBorder="1"/>
    <xf numFmtId="0" fontId="5" fillId="8" borderId="1" xfId="0" applyFont="1" applyFill="1" applyBorder="1" applyAlignment="1">
      <alignment horizontal="left" vertical="center"/>
    </xf>
    <xf numFmtId="173" fontId="5" fillId="8" borderId="1" xfId="0" applyNumberFormat="1" applyFont="1" applyFill="1" applyBorder="1" applyAlignment="1">
      <alignment vertical="center"/>
    </xf>
    <xf numFmtId="0" fontId="8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0" fontId="29" fillId="8" borderId="1" xfId="0" applyFont="1" applyFill="1" applyBorder="1"/>
    <xf numFmtId="0" fontId="30" fillId="8" borderId="1" xfId="0" applyFont="1" applyFill="1" applyBorder="1"/>
    <xf numFmtId="0" fontId="11" fillId="8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89" fillId="0" borderId="1" xfId="0" applyFont="1" applyBorder="1"/>
    <xf numFmtId="3" fontId="0" fillId="0" borderId="0" xfId="0" applyNumberFormat="1"/>
    <xf numFmtId="182" fontId="81" fillId="0" borderId="0" xfId="1" applyNumberFormat="1" applyFont="1"/>
    <xf numFmtId="43" fontId="81" fillId="0" borderId="0" xfId="1" applyFont="1"/>
    <xf numFmtId="182" fontId="81" fillId="0" borderId="0" xfId="1" applyNumberFormat="1" applyFont="1"/>
    <xf numFmtId="0" fontId="84" fillId="0" borderId="18" xfId="0" applyFont="1" applyBorder="1"/>
    <xf numFmtId="0" fontId="84" fillId="0" borderId="19" xfId="0" applyFont="1" applyBorder="1" applyAlignment="1">
      <alignment horizontal="center" wrapText="1"/>
    </xf>
    <xf numFmtId="0" fontId="88" fillId="0" borderId="19" xfId="0" applyFont="1" applyBorder="1" applyAlignment="1">
      <alignment horizontal="center" vertical="center"/>
    </xf>
    <xf numFmtId="0" fontId="88" fillId="0" borderId="20" xfId="0" applyFont="1" applyBorder="1" applyAlignment="1">
      <alignment horizontal="center" vertical="center"/>
    </xf>
    <xf numFmtId="0" fontId="84" fillId="0" borderId="21" xfId="0" applyFont="1" applyBorder="1"/>
    <xf numFmtId="0" fontId="84" fillId="0" borderId="22" xfId="0" applyFont="1" applyBorder="1"/>
    <xf numFmtId="3" fontId="84" fillId="0" borderId="22" xfId="0" applyNumberFormat="1" applyFont="1" applyBorder="1"/>
    <xf numFmtId="3" fontId="84" fillId="0" borderId="23" xfId="0" applyNumberFormat="1" applyFont="1" applyBorder="1"/>
    <xf numFmtId="0" fontId="84" fillId="0" borderId="23" xfId="0" applyFont="1" applyBorder="1"/>
    <xf numFmtId="0" fontId="84" fillId="0" borderId="24" xfId="0" applyFont="1" applyBorder="1"/>
    <xf numFmtId="0" fontId="84" fillId="0" borderId="25" xfId="0" applyFont="1" applyBorder="1"/>
    <xf numFmtId="3" fontId="84" fillId="0" borderId="1" xfId="0" applyNumberFormat="1" applyFont="1" applyBorder="1"/>
    <xf numFmtId="3" fontId="84" fillId="0" borderId="25" xfId="0" applyNumberFormat="1" applyFont="1" applyBorder="1"/>
    <xf numFmtId="0" fontId="90" fillId="9" borderId="24" xfId="0" applyFont="1" applyFill="1" applyBorder="1"/>
    <xf numFmtId="0" fontId="90" fillId="9" borderId="1" xfId="0" applyFont="1" applyFill="1" applyBorder="1"/>
    <xf numFmtId="3" fontId="90" fillId="9" borderId="1" xfId="0" applyNumberFormat="1" applyFont="1" applyFill="1" applyBorder="1"/>
    <xf numFmtId="3" fontId="90" fillId="9" borderId="25" xfId="0" applyNumberFormat="1" applyFont="1" applyFill="1" applyBorder="1"/>
    <xf numFmtId="0" fontId="84" fillId="9" borderId="24" xfId="0" applyFont="1" applyFill="1" applyBorder="1"/>
    <xf numFmtId="0" fontId="84" fillId="9" borderId="1" xfId="0" applyFont="1" applyFill="1" applyBorder="1"/>
    <xf numFmtId="3" fontId="84" fillId="9" borderId="1" xfId="0" applyNumberFormat="1" applyFont="1" applyFill="1" applyBorder="1"/>
    <xf numFmtId="3" fontId="84" fillId="9" borderId="25" xfId="0" applyNumberFormat="1" applyFont="1" applyFill="1" applyBorder="1"/>
    <xf numFmtId="182" fontId="84" fillId="0" borderId="1" xfId="1" applyNumberFormat="1" applyFont="1" applyBorder="1" applyAlignment="1"/>
    <xf numFmtId="182" fontId="84" fillId="0" borderId="1" xfId="1" applyNumberFormat="1" applyFont="1" applyBorder="1" applyAlignment="1">
      <alignment horizontal="right"/>
    </xf>
    <xf numFmtId="182" fontId="84" fillId="0" borderId="25" xfId="0" applyNumberFormat="1" applyFont="1" applyBorder="1"/>
    <xf numFmtId="0" fontId="84" fillId="9" borderId="26" xfId="0" applyFont="1" applyFill="1" applyBorder="1"/>
    <xf numFmtId="182" fontId="84" fillId="9" borderId="1" xfId="1" applyNumberFormat="1" applyFont="1" applyFill="1" applyBorder="1"/>
    <xf numFmtId="0" fontId="84" fillId="0" borderId="27" xfId="0" applyFont="1" applyBorder="1"/>
    <xf numFmtId="0" fontId="84" fillId="0" borderId="5" xfId="0" applyFont="1" applyBorder="1"/>
    <xf numFmtId="0" fontId="84" fillId="0" borderId="28" xfId="0" applyFont="1" applyBorder="1"/>
    <xf numFmtId="0" fontId="84" fillId="10" borderId="18" xfId="0" applyFont="1" applyFill="1" applyBorder="1"/>
    <xf numFmtId="0" fontId="84" fillId="10" borderId="19" xfId="0" applyFont="1" applyFill="1" applyBorder="1"/>
    <xf numFmtId="3" fontId="84" fillId="10" borderId="19" xfId="0" applyNumberFormat="1" applyFont="1" applyFill="1" applyBorder="1"/>
    <xf numFmtId="3" fontId="84" fillId="10" borderId="20" xfId="0" applyNumberFormat="1" applyFont="1" applyFill="1" applyBorder="1"/>
    <xf numFmtId="0" fontId="84" fillId="9" borderId="27" xfId="0" applyFont="1" applyFill="1" applyBorder="1"/>
    <xf numFmtId="0" fontId="84" fillId="9" borderId="5" xfId="0" applyFont="1" applyFill="1" applyBorder="1"/>
    <xf numFmtId="3" fontId="84" fillId="9" borderId="5" xfId="0" applyNumberFormat="1" applyFont="1" applyFill="1" applyBorder="1"/>
    <xf numFmtId="3" fontId="84" fillId="9" borderId="28" xfId="0" applyNumberFormat="1" applyFont="1" applyFill="1" applyBorder="1"/>
    <xf numFmtId="0" fontId="84" fillId="10" borderId="1" xfId="0" applyFont="1" applyFill="1" applyBorder="1"/>
    <xf numFmtId="3" fontId="84" fillId="10" borderId="1" xfId="0" applyNumberFormat="1" applyFont="1" applyFill="1" applyBorder="1"/>
    <xf numFmtId="0" fontId="84" fillId="11" borderId="1" xfId="0" applyFont="1" applyFill="1" applyBorder="1"/>
    <xf numFmtId="3" fontId="84" fillId="11" borderId="1" xfId="0" applyNumberFormat="1" applyFont="1" applyFill="1" applyBorder="1"/>
    <xf numFmtId="0" fontId="88" fillId="11" borderId="29" xfId="0" applyFont="1" applyFill="1" applyBorder="1"/>
    <xf numFmtId="0" fontId="88" fillId="11" borderId="30" xfId="0" applyFont="1" applyFill="1" applyBorder="1"/>
    <xf numFmtId="3" fontId="88" fillId="11" borderId="30" xfId="0" applyNumberFormat="1" applyFont="1" applyFill="1" applyBorder="1"/>
    <xf numFmtId="3" fontId="88" fillId="11" borderId="31" xfId="0" applyNumberFormat="1" applyFont="1" applyFill="1" applyBorder="1"/>
    <xf numFmtId="0" fontId="84" fillId="0" borderId="1" xfId="0" applyFont="1" applyBorder="1" applyAlignment="1">
      <alignment horizontal="center" wrapText="1"/>
    </xf>
    <xf numFmtId="0" fontId="88" fillId="0" borderId="1" xfId="0" applyFont="1" applyBorder="1" applyAlignment="1">
      <alignment horizontal="center"/>
    </xf>
    <xf numFmtId="0" fontId="86" fillId="0" borderId="0" xfId="0" applyFont="1"/>
    <xf numFmtId="0" fontId="86" fillId="0" borderId="18" xfId="0" applyFont="1" applyBorder="1"/>
    <xf numFmtId="0" fontId="86" fillId="0" borderId="19" xfId="0" applyFont="1" applyBorder="1" applyAlignment="1">
      <alignment horizontal="center" wrapText="1"/>
    </xf>
    <xf numFmtId="0" fontId="86" fillId="0" borderId="19" xfId="0" applyFont="1" applyBorder="1" applyAlignment="1">
      <alignment horizontal="center"/>
    </xf>
    <xf numFmtId="0" fontId="86" fillId="0" borderId="20" xfId="0" applyFont="1" applyBorder="1" applyAlignment="1">
      <alignment horizontal="center"/>
    </xf>
    <xf numFmtId="0" fontId="86" fillId="0" borderId="21" xfId="0" applyFont="1" applyBorder="1"/>
    <xf numFmtId="0" fontId="86" fillId="0" borderId="22" xfId="0" applyFont="1" applyBorder="1"/>
    <xf numFmtId="3" fontId="86" fillId="0" borderId="22" xfId="0" applyNumberFormat="1" applyFont="1" applyBorder="1"/>
    <xf numFmtId="3" fontId="86" fillId="0" borderId="23" xfId="0" applyNumberFormat="1" applyFont="1" applyBorder="1"/>
    <xf numFmtId="0" fontId="86" fillId="0" borderId="24" xfId="0" applyFont="1" applyBorder="1"/>
    <xf numFmtId="0" fontId="86" fillId="0" borderId="1" xfId="0" applyFont="1" applyBorder="1"/>
    <xf numFmtId="0" fontId="86" fillId="0" borderId="25" xfId="0" applyFont="1" applyBorder="1"/>
    <xf numFmtId="3" fontId="86" fillId="0" borderId="1" xfId="0" applyNumberFormat="1" applyFont="1" applyBorder="1"/>
    <xf numFmtId="3" fontId="86" fillId="0" borderId="25" xfId="0" applyNumberFormat="1" applyFont="1" applyBorder="1"/>
    <xf numFmtId="0" fontId="86" fillId="9" borderId="24" xfId="0" applyFont="1" applyFill="1" applyBorder="1"/>
    <xf numFmtId="0" fontId="86" fillId="9" borderId="1" xfId="0" applyFont="1" applyFill="1" applyBorder="1"/>
    <xf numFmtId="3" fontId="86" fillId="9" borderId="1" xfId="0" applyNumberFormat="1" applyFont="1" applyFill="1" applyBorder="1"/>
    <xf numFmtId="3" fontId="86" fillId="9" borderId="25" xfId="0" applyNumberFormat="1" applyFont="1" applyFill="1" applyBorder="1"/>
    <xf numFmtId="182" fontId="86" fillId="0" borderId="1" xfId="1" applyNumberFormat="1" applyFont="1" applyBorder="1" applyAlignment="1"/>
    <xf numFmtId="182" fontId="86" fillId="0" borderId="1" xfId="1" applyNumberFormat="1" applyFont="1" applyBorder="1"/>
    <xf numFmtId="182" fontId="86" fillId="0" borderId="25" xfId="1" applyNumberFormat="1" applyFont="1" applyBorder="1"/>
    <xf numFmtId="182" fontId="86" fillId="0" borderId="1" xfId="1" applyNumberFormat="1" applyFont="1" applyBorder="1" applyAlignment="1">
      <alignment horizontal="right"/>
    </xf>
    <xf numFmtId="0" fontId="86" fillId="10" borderId="24" xfId="0" applyFont="1" applyFill="1" applyBorder="1"/>
    <xf numFmtId="0" fontId="86" fillId="10" borderId="1" xfId="0" applyFont="1" applyFill="1" applyBorder="1"/>
    <xf numFmtId="3" fontId="86" fillId="10" borderId="1" xfId="0" applyNumberFormat="1" applyFont="1" applyFill="1" applyBorder="1"/>
    <xf numFmtId="3" fontId="86" fillId="10" borderId="25" xfId="0" applyNumberFormat="1" applyFont="1" applyFill="1" applyBorder="1"/>
    <xf numFmtId="0" fontId="86" fillId="9" borderId="27" xfId="0" applyFont="1" applyFill="1" applyBorder="1"/>
    <xf numFmtId="0" fontId="86" fillId="9" borderId="5" xfId="0" applyFont="1" applyFill="1" applyBorder="1"/>
    <xf numFmtId="3" fontId="86" fillId="9" borderId="5" xfId="0" applyNumberFormat="1" applyFont="1" applyFill="1" applyBorder="1"/>
    <xf numFmtId="3" fontId="86" fillId="9" borderId="28" xfId="0" applyNumberFormat="1" applyFont="1" applyFill="1" applyBorder="1"/>
    <xf numFmtId="0" fontId="91" fillId="11" borderId="18" xfId="0" applyFont="1" applyFill="1" applyBorder="1"/>
    <xf numFmtId="0" fontId="86" fillId="11" borderId="32" xfId="0" applyFont="1" applyFill="1" applyBorder="1"/>
    <xf numFmtId="3" fontId="91" fillId="11" borderId="18" xfId="0" applyNumberFormat="1" applyFont="1" applyFill="1" applyBorder="1"/>
    <xf numFmtId="3" fontId="91" fillId="11" borderId="19" xfId="0" applyNumberFormat="1" applyFont="1" applyFill="1" applyBorder="1"/>
    <xf numFmtId="3" fontId="91" fillId="11" borderId="20" xfId="0" applyNumberFormat="1" applyFont="1" applyFill="1" applyBorder="1"/>
    <xf numFmtId="0" fontId="86" fillId="0" borderId="19" xfId="0" applyFont="1" applyBorder="1" applyAlignment="1">
      <alignment wrapText="1"/>
    </xf>
    <xf numFmtId="0" fontId="86" fillId="0" borderId="33" xfId="0" applyFont="1" applyBorder="1"/>
    <xf numFmtId="0" fontId="86" fillId="0" borderId="34" xfId="0" applyFont="1" applyBorder="1"/>
    <xf numFmtId="3" fontId="86" fillId="0" borderId="35" xfId="0" applyNumberFormat="1" applyFont="1" applyBorder="1"/>
    <xf numFmtId="0" fontId="86" fillId="9" borderId="25" xfId="0" applyFont="1" applyFill="1" applyBorder="1"/>
    <xf numFmtId="0" fontId="91" fillId="11" borderId="19" xfId="0" applyFont="1" applyFill="1" applyBorder="1"/>
    <xf numFmtId="182" fontId="70" fillId="0" borderId="36" xfId="1" applyNumberFormat="1" applyFont="1" applyBorder="1" applyAlignment="1">
      <alignment horizontal="right"/>
    </xf>
    <xf numFmtId="182" fontId="70" fillId="0" borderId="9" xfId="1" applyNumberFormat="1" applyFont="1" applyBorder="1"/>
    <xf numFmtId="182" fontId="70" fillId="0" borderId="37" xfId="1" applyNumberFormat="1" applyFont="1" applyBorder="1"/>
    <xf numFmtId="182" fontId="70" fillId="0" borderId="35" xfId="1" applyNumberFormat="1" applyFont="1" applyBorder="1"/>
    <xf numFmtId="182" fontId="84" fillId="0" borderId="38" xfId="1" applyNumberFormat="1" applyFont="1" applyBorder="1" applyAlignment="1">
      <alignment horizontal="right"/>
    </xf>
    <xf numFmtId="182" fontId="84" fillId="0" borderId="38" xfId="1" applyNumberFormat="1" applyFont="1" applyBorder="1"/>
    <xf numFmtId="0" fontId="48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7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8" fillId="0" borderId="0" xfId="0" applyFont="1" applyAlignment="1">
      <alignment horizontal="center" wrapText="1"/>
    </xf>
    <xf numFmtId="0" fontId="53" fillId="0" borderId="0" xfId="0" applyFont="1" applyAlignment="1">
      <alignment horizontal="right" wrapText="1"/>
    </xf>
    <xf numFmtId="0" fontId="31" fillId="0" borderId="38" xfId="0" applyFont="1" applyBorder="1" applyAlignment="1">
      <alignment horizontal="center" wrapText="1"/>
    </xf>
    <xf numFmtId="0" fontId="29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92" fillId="0" borderId="0" xfId="0" applyFont="1" applyAlignment="1">
      <alignment horizontal="right"/>
    </xf>
    <xf numFmtId="0" fontId="88" fillId="0" borderId="0" xfId="0" applyFont="1" applyAlignment="1">
      <alignment horizontal="center"/>
    </xf>
    <xf numFmtId="0" fontId="93" fillId="0" borderId="0" xfId="0" applyFont="1" applyAlignment="1">
      <alignment horizontal="right"/>
    </xf>
    <xf numFmtId="0" fontId="91" fillId="0" borderId="0" xfId="0" applyFont="1" applyAlignment="1">
      <alignment horizontal="center"/>
    </xf>
  </cellXfs>
  <cellStyles count="4">
    <cellStyle name="Ezres" xfId="1" builtinId="3"/>
    <cellStyle name="Hivatkozás" xfId="2" builtinId="8"/>
    <cellStyle name="Normál" xfId="0" builtinId="0"/>
    <cellStyle name="Normal_KTRSZJ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njt.hu/cgi_bin/njt_doc.cgi?docid=139876.24347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njt.hu/cgi_bin/njt_doc.cgi?docid=142896.24514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6"/>
  <sheetViews>
    <sheetView workbookViewId="0">
      <selection activeCell="A10" sqref="A10"/>
    </sheetView>
  </sheetViews>
  <sheetFormatPr defaultRowHeight="15"/>
  <cols>
    <col min="1" max="1" width="60.5703125" customWidth="1"/>
    <col min="2" max="2" width="19.42578125" customWidth="1"/>
    <col min="3" max="3" width="18.42578125" customWidth="1"/>
    <col min="4" max="4" width="18.85546875" customWidth="1"/>
    <col min="5" max="5" width="19.28515625" bestFit="1" customWidth="1"/>
  </cols>
  <sheetData>
    <row r="2" spans="1:9">
      <c r="A2" s="416" t="s">
        <v>917</v>
      </c>
      <c r="B2" s="416"/>
      <c r="C2" s="416"/>
      <c r="D2" s="416"/>
    </row>
    <row r="3" spans="1:9">
      <c r="A3" s="151"/>
      <c r="B3" s="151"/>
    </row>
    <row r="4" spans="1:9" ht="18">
      <c r="A4" s="417" t="s">
        <v>860</v>
      </c>
      <c r="B4" s="417"/>
      <c r="C4" s="417"/>
      <c r="D4" s="417"/>
    </row>
    <row r="5" spans="1:9" ht="18">
      <c r="A5" s="123"/>
      <c r="B5" s="150"/>
      <c r="D5" s="148"/>
    </row>
    <row r="6" spans="1:9" ht="50.25" customHeight="1">
      <c r="A6" s="418" t="s">
        <v>53</v>
      </c>
      <c r="B6" s="418"/>
      <c r="C6" s="418"/>
      <c r="D6" s="418"/>
    </row>
    <row r="7" spans="1:9" ht="15.75" thickBot="1">
      <c r="A7" s="150"/>
      <c r="B7" s="150"/>
    </row>
    <row r="8" spans="1:9" ht="15.75" thickBot="1">
      <c r="A8" s="193"/>
      <c r="B8" s="194" t="s">
        <v>261</v>
      </c>
      <c r="C8" s="194" t="s">
        <v>885</v>
      </c>
      <c r="D8" s="194" t="s">
        <v>885</v>
      </c>
      <c r="E8" s="4"/>
      <c r="F8" s="4"/>
      <c r="G8" s="4"/>
      <c r="H8" s="4"/>
      <c r="I8" s="4"/>
    </row>
    <row r="9" spans="1:9">
      <c r="A9" s="285" t="s">
        <v>361</v>
      </c>
      <c r="B9" s="286">
        <v>82692772</v>
      </c>
      <c r="C9" s="287">
        <v>85395079</v>
      </c>
      <c r="D9" s="287">
        <v>91007442</v>
      </c>
      <c r="E9" s="4"/>
      <c r="F9" s="4"/>
      <c r="G9" s="4"/>
      <c r="H9" s="4"/>
      <c r="I9" s="4"/>
    </row>
    <row r="10" spans="1:9">
      <c r="A10" s="288" t="s">
        <v>362</v>
      </c>
      <c r="B10" s="289">
        <v>19209042</v>
      </c>
      <c r="C10" s="290">
        <v>19812674</v>
      </c>
      <c r="D10" s="290">
        <v>20492857</v>
      </c>
      <c r="E10" s="4"/>
      <c r="F10" s="4"/>
      <c r="G10" s="4"/>
      <c r="H10" s="4"/>
      <c r="I10" s="4"/>
    </row>
    <row r="11" spans="1:9">
      <c r="A11" s="288" t="s">
        <v>363</v>
      </c>
      <c r="B11" s="289">
        <v>73835953</v>
      </c>
      <c r="C11" s="290">
        <v>72403255</v>
      </c>
      <c r="D11" s="290">
        <v>86106286</v>
      </c>
      <c r="E11" s="4"/>
      <c r="F11" s="4"/>
      <c r="G11" s="4"/>
      <c r="H11" s="4"/>
      <c r="I11" s="4"/>
    </row>
    <row r="12" spans="1:9">
      <c r="A12" s="288" t="s">
        <v>364</v>
      </c>
      <c r="B12" s="289">
        <v>4740800</v>
      </c>
      <c r="C12" s="290">
        <v>4740800</v>
      </c>
      <c r="D12" s="290">
        <v>4746800</v>
      </c>
      <c r="E12" s="4"/>
      <c r="F12" s="4"/>
      <c r="G12" s="4"/>
      <c r="H12" s="4"/>
      <c r="I12" s="4"/>
    </row>
    <row r="13" spans="1:9">
      <c r="A13" s="89" t="s">
        <v>365</v>
      </c>
      <c r="B13" s="291">
        <v>110331847</v>
      </c>
      <c r="C13" s="290">
        <v>112668722</v>
      </c>
      <c r="D13" s="290">
        <v>125601655</v>
      </c>
      <c r="E13" s="167"/>
      <c r="F13" s="4"/>
      <c r="G13" s="4"/>
      <c r="H13" s="4"/>
      <c r="I13" s="4"/>
    </row>
    <row r="14" spans="1:9">
      <c r="A14" s="288" t="s">
        <v>366</v>
      </c>
      <c r="B14" s="289">
        <v>316299938</v>
      </c>
      <c r="C14" s="290">
        <v>316299938</v>
      </c>
      <c r="D14" s="290">
        <v>301943032</v>
      </c>
      <c r="E14" s="4"/>
      <c r="F14" s="4"/>
      <c r="G14" s="4"/>
      <c r="H14" s="4"/>
      <c r="I14" s="4"/>
    </row>
    <row r="15" spans="1:9">
      <c r="A15" s="288" t="s">
        <v>367</v>
      </c>
      <c r="B15" s="289">
        <v>43374962</v>
      </c>
      <c r="C15" s="290">
        <v>43374962</v>
      </c>
      <c r="D15" s="290">
        <v>34924962</v>
      </c>
      <c r="E15" s="4"/>
      <c r="F15" s="4"/>
      <c r="G15" s="4"/>
      <c r="H15" s="4"/>
      <c r="I15" s="4"/>
    </row>
    <row r="16" spans="1:9" ht="15.75" thickBot="1">
      <c r="A16" s="292" t="s">
        <v>368</v>
      </c>
      <c r="B16" s="293">
        <v>23040100</v>
      </c>
      <c r="C16" s="294">
        <v>23040100</v>
      </c>
      <c r="D16" s="294">
        <v>23040100</v>
      </c>
      <c r="E16" s="167"/>
      <c r="F16" s="4"/>
      <c r="G16" s="4"/>
      <c r="H16" s="4"/>
      <c r="I16" s="4"/>
    </row>
    <row r="17" spans="1:9" ht="15.75" thickBot="1">
      <c r="A17" s="295" t="s">
        <v>360</v>
      </c>
      <c r="B17" s="296">
        <f>SUM(B9:B16)</f>
        <v>673525414</v>
      </c>
      <c r="C17" s="297">
        <f>SUM(C9:C16)</f>
        <v>677735530</v>
      </c>
      <c r="D17" s="297">
        <f>SUM(D9:D16)</f>
        <v>687863134</v>
      </c>
      <c r="E17" s="167"/>
      <c r="F17" s="4"/>
      <c r="G17" s="4"/>
      <c r="H17" s="4"/>
      <c r="I17" s="4"/>
    </row>
    <row r="18" spans="1:9" ht="15.75" thickBot="1">
      <c r="A18" s="295" t="s">
        <v>369</v>
      </c>
      <c r="B18" s="298">
        <v>2396013</v>
      </c>
      <c r="C18" s="299">
        <v>2396013</v>
      </c>
      <c r="D18" s="299">
        <v>2396013</v>
      </c>
      <c r="E18" s="4"/>
      <c r="F18" s="4"/>
      <c r="G18" s="4"/>
      <c r="H18" s="4"/>
      <c r="I18" s="4"/>
    </row>
    <row r="19" spans="1:9" ht="15.75" thickBot="1">
      <c r="A19" s="300" t="s">
        <v>51</v>
      </c>
      <c r="B19" s="296">
        <f>SUM(B17:B18)</f>
        <v>675921427</v>
      </c>
      <c r="C19" s="297">
        <f>SUM(C17:C18)</f>
        <v>680131543</v>
      </c>
      <c r="D19" s="297">
        <f>SUM(D17:D18)</f>
        <v>690259147</v>
      </c>
      <c r="E19" s="167"/>
      <c r="F19" s="4"/>
      <c r="G19" s="4"/>
      <c r="H19" s="4"/>
      <c r="I19" s="4"/>
    </row>
    <row r="20" spans="1:9">
      <c r="A20" s="285" t="s">
        <v>371</v>
      </c>
      <c r="B20" s="286">
        <v>77501862</v>
      </c>
      <c r="C20" s="301">
        <v>83794676</v>
      </c>
      <c r="D20" s="301">
        <v>91709952</v>
      </c>
      <c r="E20" s="4"/>
      <c r="F20" s="4"/>
      <c r="G20" s="4"/>
      <c r="H20" s="4"/>
      <c r="I20" s="4"/>
    </row>
    <row r="21" spans="1:9">
      <c r="A21" s="288" t="s">
        <v>372</v>
      </c>
      <c r="B21" s="289">
        <v>0</v>
      </c>
      <c r="C21" s="290">
        <v>0</v>
      </c>
      <c r="D21" s="302" t="s">
        <v>899</v>
      </c>
      <c r="E21" s="4"/>
      <c r="F21" s="4"/>
      <c r="G21" s="4"/>
      <c r="H21" s="4"/>
      <c r="I21" s="4"/>
    </row>
    <row r="22" spans="1:9">
      <c r="A22" s="288" t="s">
        <v>373</v>
      </c>
      <c r="B22" s="289">
        <v>239350000</v>
      </c>
      <c r="C22" s="290">
        <v>239350000</v>
      </c>
      <c r="D22" s="290">
        <v>239350000</v>
      </c>
      <c r="E22" s="4"/>
      <c r="F22" s="4"/>
      <c r="G22" s="4"/>
      <c r="H22" s="4"/>
      <c r="I22" s="4"/>
    </row>
    <row r="23" spans="1:9">
      <c r="A23" s="288" t="s">
        <v>374</v>
      </c>
      <c r="B23" s="289">
        <v>27559714</v>
      </c>
      <c r="C23" s="290">
        <v>27683914</v>
      </c>
      <c r="D23" s="290">
        <v>29896242</v>
      </c>
      <c r="E23" s="4"/>
      <c r="F23" s="4"/>
      <c r="G23" s="4"/>
      <c r="H23" s="4"/>
      <c r="I23" s="4"/>
    </row>
    <row r="24" spans="1:9">
      <c r="A24" s="288" t="s">
        <v>375</v>
      </c>
      <c r="B24" s="289">
        <v>0</v>
      </c>
      <c r="C24" s="290">
        <v>0</v>
      </c>
      <c r="D24" s="302" t="s">
        <v>899</v>
      </c>
      <c r="E24" s="4"/>
      <c r="F24" s="4"/>
      <c r="G24" s="4"/>
      <c r="H24" s="4"/>
      <c r="I24" s="4"/>
    </row>
    <row r="25" spans="1:9">
      <c r="A25" s="288" t="s">
        <v>376</v>
      </c>
      <c r="B25" s="289">
        <v>0</v>
      </c>
      <c r="C25" s="290">
        <v>0</v>
      </c>
      <c r="D25" s="302" t="s">
        <v>899</v>
      </c>
      <c r="E25" s="4"/>
      <c r="F25" s="4"/>
      <c r="G25" s="4"/>
      <c r="H25" s="4"/>
      <c r="I25" s="4"/>
    </row>
    <row r="26" spans="1:9" ht="15.75" thickBot="1">
      <c r="A26" s="292" t="s">
        <v>377</v>
      </c>
      <c r="B26" s="293">
        <v>0</v>
      </c>
      <c r="C26" s="294">
        <v>0</v>
      </c>
      <c r="D26" s="303" t="s">
        <v>899</v>
      </c>
      <c r="E26" s="4"/>
      <c r="F26" s="4"/>
      <c r="G26" s="4"/>
      <c r="H26" s="4"/>
      <c r="I26" s="4"/>
    </row>
    <row r="27" spans="1:9" ht="15.75" thickBot="1">
      <c r="A27" s="295" t="s">
        <v>370</v>
      </c>
      <c r="B27" s="296">
        <f>SUM(B20:B26)</f>
        <v>344411576</v>
      </c>
      <c r="C27" s="297">
        <f>SUM(C20:C26)</f>
        <v>350828590</v>
      </c>
      <c r="D27" s="297">
        <f>SUM(D20:D26)</f>
        <v>360956194</v>
      </c>
      <c r="E27" s="4"/>
      <c r="F27" s="4"/>
      <c r="G27" s="4"/>
      <c r="H27" s="4"/>
      <c r="I27" s="4"/>
    </row>
    <row r="28" spans="1:9" ht="15.75" thickBot="1">
      <c r="A28" s="295" t="s">
        <v>378</v>
      </c>
      <c r="B28" s="298">
        <v>331509851</v>
      </c>
      <c r="C28" s="299">
        <v>329302953</v>
      </c>
      <c r="D28" s="299">
        <v>329302953</v>
      </c>
      <c r="E28" s="4"/>
      <c r="F28" s="4"/>
      <c r="G28" s="4"/>
      <c r="H28" s="4"/>
      <c r="I28" s="4"/>
    </row>
    <row r="29" spans="1:9" ht="15.75" thickBot="1">
      <c r="A29" s="304" t="s">
        <v>52</v>
      </c>
      <c r="B29" s="305">
        <f>SUM(B27:B28)</f>
        <v>675921427</v>
      </c>
      <c r="C29" s="297">
        <f>SUM(C27:C28)</f>
        <v>680131543</v>
      </c>
      <c r="D29" s="297">
        <f>SUM(D27:D28)</f>
        <v>690259147</v>
      </c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</sheetData>
  <mergeCells count="3">
    <mergeCell ref="A2:D2"/>
    <mergeCell ref="A4:D4"/>
    <mergeCell ref="A6:D6"/>
  </mergeCells>
  <phoneticPr fontId="51" type="noConversion"/>
  <printOptions horizontalCentered="1"/>
  <pageMargins left="0" right="0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68"/>
  <sheetViews>
    <sheetView workbookViewId="0">
      <selection activeCell="A9" sqref="A9"/>
    </sheetView>
  </sheetViews>
  <sheetFormatPr defaultRowHeight="1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>
      <c r="A1" s="121" t="s">
        <v>116</v>
      </c>
      <c r="C1" s="118" t="s">
        <v>308</v>
      </c>
    </row>
    <row r="2" spans="1:15" ht="18">
      <c r="A2" s="63" t="s">
        <v>119</v>
      </c>
    </row>
    <row r="3" spans="1:15" ht="18">
      <c r="A3" s="63"/>
    </row>
    <row r="4" spans="1:15" ht="18">
      <c r="A4" s="63"/>
    </row>
    <row r="5" spans="1:15" ht="79.5" customHeight="1">
      <c r="A5" s="2" t="s">
        <v>379</v>
      </c>
      <c r="B5" s="3" t="s">
        <v>380</v>
      </c>
      <c r="C5" s="117" t="s">
        <v>296</v>
      </c>
      <c r="D5" s="117" t="s">
        <v>297</v>
      </c>
      <c r="E5" s="117" t="s">
        <v>298</v>
      </c>
      <c r="F5" s="117" t="s">
        <v>299</v>
      </c>
      <c r="G5" s="117" t="s">
        <v>300</v>
      </c>
      <c r="H5" s="117" t="s">
        <v>301</v>
      </c>
      <c r="I5" s="117" t="s">
        <v>302</v>
      </c>
      <c r="J5" s="117" t="s">
        <v>303</v>
      </c>
      <c r="K5" s="117" t="s">
        <v>304</v>
      </c>
      <c r="L5" s="117" t="s">
        <v>305</v>
      </c>
      <c r="M5" s="117" t="s">
        <v>306</v>
      </c>
      <c r="N5" s="53" t="s">
        <v>307</v>
      </c>
      <c r="O5" s="53" t="s">
        <v>312</v>
      </c>
    </row>
    <row r="6" spans="1:15">
      <c r="A6" s="5" t="s">
        <v>570</v>
      </c>
      <c r="B6" s="6" t="s">
        <v>571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>
      <c r="A7" s="5" t="s">
        <v>572</v>
      </c>
      <c r="B7" s="6" t="s">
        <v>573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A8" s="5" t="s">
        <v>574</v>
      </c>
      <c r="B8" s="6" t="s">
        <v>575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>
      <c r="A9" s="5" t="s">
        <v>576</v>
      </c>
      <c r="B9" s="6" t="s">
        <v>577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>
      <c r="A10" s="5" t="s">
        <v>578</v>
      </c>
      <c r="B10" s="6" t="s">
        <v>579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>
      <c r="A11" s="5" t="s">
        <v>580</v>
      </c>
      <c r="B11" s="6" t="s">
        <v>581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>
      <c r="A12" s="9" t="s">
        <v>54</v>
      </c>
      <c r="B12" s="10" t="s">
        <v>582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>
      <c r="A13" s="9" t="s">
        <v>583</v>
      </c>
      <c r="B13" s="10" t="s">
        <v>584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>
      <c r="A14" s="9" t="s">
        <v>585</v>
      </c>
      <c r="B14" s="10" t="s">
        <v>586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>
      <c r="A15" s="17" t="s">
        <v>184</v>
      </c>
      <c r="B15" s="6" t="s">
        <v>587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>
      <c r="A16" s="17" t="s">
        <v>193</v>
      </c>
      <c r="B16" s="6" t="s">
        <v>587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>
      <c r="A17" s="17" t="s">
        <v>194</v>
      </c>
      <c r="B17" s="6" t="s">
        <v>587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>
      <c r="A18" s="17" t="s">
        <v>192</v>
      </c>
      <c r="B18" s="6" t="s">
        <v>587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>
      <c r="A19" s="17" t="s">
        <v>191</v>
      </c>
      <c r="B19" s="6" t="s">
        <v>587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>
      <c r="A20" s="17" t="s">
        <v>190</v>
      </c>
      <c r="B20" s="6" t="s">
        <v>587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>
      <c r="A21" s="17" t="s">
        <v>185</v>
      </c>
      <c r="B21" s="6" t="s">
        <v>587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>
      <c r="A22" s="17" t="s">
        <v>186</v>
      </c>
      <c r="B22" s="6" t="s">
        <v>587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>
      <c r="A23" s="17" t="s">
        <v>187</v>
      </c>
      <c r="B23" s="6" t="s">
        <v>587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>
      <c r="A24" s="17" t="s">
        <v>188</v>
      </c>
      <c r="B24" s="6" t="s">
        <v>587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>
      <c r="A25" s="9" t="s">
        <v>15</v>
      </c>
      <c r="B25" s="10" t="s">
        <v>587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>
      <c r="A26" s="17" t="s">
        <v>184</v>
      </c>
      <c r="B26" s="6" t="s">
        <v>588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>
      <c r="A27" s="17" t="s">
        <v>193</v>
      </c>
      <c r="B27" s="6" t="s">
        <v>588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>
      <c r="A28" s="17" t="s">
        <v>194</v>
      </c>
      <c r="B28" s="6" t="s">
        <v>588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>
      <c r="A29" s="17" t="s">
        <v>192</v>
      </c>
      <c r="B29" s="6" t="s">
        <v>588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>
      <c r="A30" s="17" t="s">
        <v>191</v>
      </c>
      <c r="B30" s="6" t="s">
        <v>588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>
      <c r="A31" s="17" t="s">
        <v>190</v>
      </c>
      <c r="B31" s="6" t="s">
        <v>588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>
      <c r="A32" s="17" t="s">
        <v>185</v>
      </c>
      <c r="B32" s="6" t="s">
        <v>588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>
      <c r="A33" s="17" t="s">
        <v>186</v>
      </c>
      <c r="B33" s="6" t="s">
        <v>588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>
      <c r="A34" s="17" t="s">
        <v>187</v>
      </c>
      <c r="B34" s="6" t="s">
        <v>588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>
      <c r="A35" s="17" t="s">
        <v>188</v>
      </c>
      <c r="B35" s="6" t="s">
        <v>588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>
      <c r="A36" s="9" t="s">
        <v>74</v>
      </c>
      <c r="B36" s="10" t="s">
        <v>588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>
      <c r="A37" s="17" t="s">
        <v>184</v>
      </c>
      <c r="B37" s="6" t="s">
        <v>589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>
      <c r="A38" s="17" t="s">
        <v>193</v>
      </c>
      <c r="B38" s="6" t="s">
        <v>589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>
      <c r="A39" s="17" t="s">
        <v>194</v>
      </c>
      <c r="B39" s="6" t="s">
        <v>589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>
      <c r="A40" s="17" t="s">
        <v>192</v>
      </c>
      <c r="B40" s="6" t="s">
        <v>589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>
      <c r="A41" s="17" t="s">
        <v>191</v>
      </c>
      <c r="B41" s="6" t="s">
        <v>589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>
      <c r="A42" s="17" t="s">
        <v>190</v>
      </c>
      <c r="B42" s="6" t="s">
        <v>589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>
      <c r="A43" s="17" t="s">
        <v>185</v>
      </c>
      <c r="B43" s="6" t="s">
        <v>589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>
      <c r="A44" s="17" t="s">
        <v>186</v>
      </c>
      <c r="B44" s="6" t="s">
        <v>589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>
      <c r="A45" s="17" t="s">
        <v>187</v>
      </c>
      <c r="B45" s="6" t="s">
        <v>589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>
      <c r="A46" s="17" t="s">
        <v>188</v>
      </c>
      <c r="B46" s="6" t="s">
        <v>589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>
      <c r="A47" s="9" t="s">
        <v>73</v>
      </c>
      <c r="B47" s="10" t="s">
        <v>589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>
      <c r="A48" s="68" t="s">
        <v>72</v>
      </c>
      <c r="B48" s="12" t="s">
        <v>590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>
      <c r="A49" s="9" t="s">
        <v>591</v>
      </c>
      <c r="B49" s="10" t="s">
        <v>592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>
      <c r="A50" s="9" t="s">
        <v>593</v>
      </c>
      <c r="B50" s="10" t="s">
        <v>594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>
      <c r="A51" s="17" t="s">
        <v>184</v>
      </c>
      <c r="B51" s="6" t="s">
        <v>595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>
      <c r="A52" s="17" t="s">
        <v>193</v>
      </c>
      <c r="B52" s="6" t="s">
        <v>595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>
      <c r="A53" s="17" t="s">
        <v>194</v>
      </c>
      <c r="B53" s="6" t="s">
        <v>595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>
      <c r="A54" s="17" t="s">
        <v>192</v>
      </c>
      <c r="B54" s="6" t="s">
        <v>595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>
      <c r="A55" s="17" t="s">
        <v>191</v>
      </c>
      <c r="B55" s="6" t="s">
        <v>595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>
      <c r="A56" s="17" t="s">
        <v>190</v>
      </c>
      <c r="B56" s="6" t="s">
        <v>595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>
      <c r="A57" s="17" t="s">
        <v>185</v>
      </c>
      <c r="B57" s="6" t="s">
        <v>595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>
      <c r="A58" s="17" t="s">
        <v>186</v>
      </c>
      <c r="B58" s="6" t="s">
        <v>595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>
      <c r="A59" s="17" t="s">
        <v>187</v>
      </c>
      <c r="B59" s="6" t="s">
        <v>595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>
      <c r="A60" s="17" t="s">
        <v>188</v>
      </c>
      <c r="B60" s="6" t="s">
        <v>595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>
      <c r="A61" s="9" t="s">
        <v>71</v>
      </c>
      <c r="B61" s="10" t="s">
        <v>595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>
      <c r="A62" s="17" t="s">
        <v>189</v>
      </c>
      <c r="B62" s="6" t="s">
        <v>596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>
      <c r="A63" s="17" t="s">
        <v>193</v>
      </c>
      <c r="B63" s="6" t="s">
        <v>596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>
      <c r="A64" s="17" t="s">
        <v>194</v>
      </c>
      <c r="B64" s="6" t="s">
        <v>596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>
      <c r="A65" s="17" t="s">
        <v>192</v>
      </c>
      <c r="B65" s="6" t="s">
        <v>596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>
      <c r="A66" s="17" t="s">
        <v>191</v>
      </c>
      <c r="B66" s="6" t="s">
        <v>596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>
      <c r="A67" s="17" t="s">
        <v>190</v>
      </c>
      <c r="B67" s="6" t="s">
        <v>596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>
      <c r="A68" s="17" t="s">
        <v>185</v>
      </c>
      <c r="B68" s="6" t="s">
        <v>596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>
      <c r="A69" s="17" t="s">
        <v>186</v>
      </c>
      <c r="B69" s="6" t="s">
        <v>596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>
      <c r="A70" s="17" t="s">
        <v>187</v>
      </c>
      <c r="B70" s="6" t="s">
        <v>596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>
      <c r="A71" s="17" t="s">
        <v>188</v>
      </c>
      <c r="B71" s="6" t="s">
        <v>596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>
      <c r="A72" s="9" t="s">
        <v>75</v>
      </c>
      <c r="B72" s="10" t="s">
        <v>596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>
      <c r="A73" s="17" t="s">
        <v>184</v>
      </c>
      <c r="B73" s="6" t="s">
        <v>597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>
      <c r="A74" s="17" t="s">
        <v>193</v>
      </c>
      <c r="B74" s="6" t="s">
        <v>597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>
      <c r="A75" s="17" t="s">
        <v>194</v>
      </c>
      <c r="B75" s="6" t="s">
        <v>597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>
      <c r="A76" s="17" t="s">
        <v>192</v>
      </c>
      <c r="B76" s="6" t="s">
        <v>597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>
      <c r="A77" s="17" t="s">
        <v>191</v>
      </c>
      <c r="B77" s="6" t="s">
        <v>597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>
      <c r="A78" s="17" t="s">
        <v>190</v>
      </c>
      <c r="B78" s="6" t="s">
        <v>597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>
      <c r="A79" s="17" t="s">
        <v>185</v>
      </c>
      <c r="B79" s="6" t="s">
        <v>597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>
      <c r="A80" s="17" t="s">
        <v>186</v>
      </c>
      <c r="B80" s="6" t="s">
        <v>597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>
      <c r="A81" s="17" t="s">
        <v>187</v>
      </c>
      <c r="B81" s="6" t="s">
        <v>597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>
      <c r="A82" s="17" t="s">
        <v>188</v>
      </c>
      <c r="B82" s="6" t="s">
        <v>597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>
      <c r="A83" s="9" t="s">
        <v>20</v>
      </c>
      <c r="B83" s="10" t="s">
        <v>597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>
      <c r="A84" s="68" t="s">
        <v>56</v>
      </c>
      <c r="B84" s="12" t="s">
        <v>598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>
      <c r="A85" s="5" t="s">
        <v>76</v>
      </c>
      <c r="B85" s="6" t="s">
        <v>599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>
      <c r="A86" s="25" t="s">
        <v>600</v>
      </c>
      <c r="B86" s="8" t="s">
        <v>599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>
      <c r="A87" s="25" t="s">
        <v>601</v>
      </c>
      <c r="B87" s="8" t="s">
        <v>599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>
      <c r="A88" s="25" t="s">
        <v>602</v>
      </c>
      <c r="B88" s="8" t="s">
        <v>599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>
      <c r="A89" s="5" t="s">
        <v>22</v>
      </c>
      <c r="B89" s="6" t="s">
        <v>603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>
      <c r="A90" s="9" t="s">
        <v>57</v>
      </c>
      <c r="B90" s="10" t="s">
        <v>604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>
      <c r="A91" s="9" t="s">
        <v>23</v>
      </c>
      <c r="B91" s="10" t="s">
        <v>605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>
      <c r="A92" s="20" t="s">
        <v>77</v>
      </c>
      <c r="B92" s="18" t="s">
        <v>606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>
      <c r="A93" s="5" t="s">
        <v>78</v>
      </c>
      <c r="B93" s="5" t="s">
        <v>607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>
      <c r="A94" s="5" t="s">
        <v>79</v>
      </c>
      <c r="B94" s="5" t="s">
        <v>607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>
      <c r="A95" s="5" t="s">
        <v>80</v>
      </c>
      <c r="B95" s="5" t="s">
        <v>607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>
      <c r="A96" s="5" t="s">
        <v>81</v>
      </c>
      <c r="B96" s="5" t="s">
        <v>607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>
      <c r="A97" s="5" t="s">
        <v>82</v>
      </c>
      <c r="B97" s="5" t="s">
        <v>607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>
      <c r="A98" s="5" t="s">
        <v>83</v>
      </c>
      <c r="B98" s="5" t="s">
        <v>607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>
      <c r="A99" s="5" t="s">
        <v>84</v>
      </c>
      <c r="B99" s="5" t="s">
        <v>607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>
      <c r="A100" s="5" t="s">
        <v>85</v>
      </c>
      <c r="B100" s="5" t="s">
        <v>607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>
      <c r="A101" s="9" t="s">
        <v>25</v>
      </c>
      <c r="B101" s="10" t="s">
        <v>607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>
      <c r="A102" s="5" t="s">
        <v>26</v>
      </c>
      <c r="B102" s="6" t="s">
        <v>608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>
      <c r="A103" s="69" t="s">
        <v>609</v>
      </c>
      <c r="B103" s="69" t="s">
        <v>608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>
      <c r="A104" s="69" t="s">
        <v>610</v>
      </c>
      <c r="B104" s="69" t="s">
        <v>608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>
      <c r="A105" s="5" t="s">
        <v>27</v>
      </c>
      <c r="B105" s="6" t="s">
        <v>611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>
      <c r="A106" s="5" t="s">
        <v>612</v>
      </c>
      <c r="B106" s="6" t="s">
        <v>613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>
      <c r="A107" s="5" t="s">
        <v>28</v>
      </c>
      <c r="B107" s="6" t="s">
        <v>614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>
      <c r="A108" s="69" t="s">
        <v>616</v>
      </c>
      <c r="B108" s="69" t="s">
        <v>614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>
      <c r="A109" s="69" t="s">
        <v>617</v>
      </c>
      <c r="B109" s="69" t="s">
        <v>614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>
      <c r="A110" s="69" t="s">
        <v>618</v>
      </c>
      <c r="B110" s="69" t="s">
        <v>614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>
      <c r="A111" s="69" t="s">
        <v>619</v>
      </c>
      <c r="B111" s="69" t="s">
        <v>614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>
      <c r="A112" s="5" t="s">
        <v>86</v>
      </c>
      <c r="B112" s="6" t="s">
        <v>620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>
      <c r="A113" s="69" t="s">
        <v>621</v>
      </c>
      <c r="B113" s="69" t="s">
        <v>620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>
      <c r="A114" s="69" t="s">
        <v>622</v>
      </c>
      <c r="B114" s="69" t="s">
        <v>620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>
      <c r="A115" s="69" t="s">
        <v>623</v>
      </c>
      <c r="B115" s="69" t="s">
        <v>620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>
      <c r="A116" s="69" t="s">
        <v>624</v>
      </c>
      <c r="B116" s="69" t="s">
        <v>620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>
      <c r="A117" s="69" t="s">
        <v>625</v>
      </c>
      <c r="B117" s="69" t="s">
        <v>620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>
      <c r="A118" s="69" t="s">
        <v>626</v>
      </c>
      <c r="B118" s="69" t="s">
        <v>620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>
      <c r="A119" s="69" t="s">
        <v>627</v>
      </c>
      <c r="B119" s="69" t="s">
        <v>620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>
      <c r="A120" s="69" t="s">
        <v>628</v>
      </c>
      <c r="B120" s="69" t="s">
        <v>620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>
      <c r="A121" s="69" t="s">
        <v>629</v>
      </c>
      <c r="B121" s="69" t="s">
        <v>620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>
      <c r="A122" s="69" t="s">
        <v>630</v>
      </c>
      <c r="B122" s="69" t="s">
        <v>620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>
      <c r="A123" s="69" t="s">
        <v>631</v>
      </c>
      <c r="B123" s="69" t="s">
        <v>620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>
      <c r="A124" s="69" t="s">
        <v>632</v>
      </c>
      <c r="B124" s="69" t="s">
        <v>620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>
      <c r="A125" s="69" t="s">
        <v>633</v>
      </c>
      <c r="B125" s="69" t="s">
        <v>620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>
      <c r="A126" s="69" t="s">
        <v>634</v>
      </c>
      <c r="B126" s="69" t="s">
        <v>620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>
      <c r="A127" s="69" t="s">
        <v>635</v>
      </c>
      <c r="B127" s="69" t="s">
        <v>620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>
      <c r="A128" s="9" t="s">
        <v>58</v>
      </c>
      <c r="B128" s="10" t="s">
        <v>636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>
      <c r="A129" s="5" t="s">
        <v>88</v>
      </c>
      <c r="B129" s="5" t="s">
        <v>637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>
      <c r="A130" s="5" t="s">
        <v>87</v>
      </c>
      <c r="B130" s="5" t="s">
        <v>637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>
      <c r="A131" s="5" t="s">
        <v>89</v>
      </c>
      <c r="B131" s="5" t="s">
        <v>637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>
      <c r="A132" s="5" t="s">
        <v>90</v>
      </c>
      <c r="B132" s="5" t="s">
        <v>637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>
      <c r="A133" s="5" t="s">
        <v>91</v>
      </c>
      <c r="B133" s="5" t="s">
        <v>637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30">
      <c r="A134" s="5" t="s">
        <v>92</v>
      </c>
      <c r="B134" s="5" t="s">
        <v>637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>
      <c r="A135" s="5" t="s">
        <v>93</v>
      </c>
      <c r="B135" s="5" t="s">
        <v>637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>
      <c r="A136" s="5" t="s">
        <v>94</v>
      </c>
      <c r="B136" s="5" t="s">
        <v>637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>
      <c r="A137" s="5" t="s">
        <v>95</v>
      </c>
      <c r="B137" s="5" t="s">
        <v>637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>
      <c r="A138" s="5" t="s">
        <v>96</v>
      </c>
      <c r="B138" s="5" t="s">
        <v>637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30">
      <c r="A139" s="5" t="s">
        <v>97</v>
      </c>
      <c r="B139" s="5" t="s">
        <v>637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>
      <c r="A140" s="5" t="s">
        <v>98</v>
      </c>
      <c r="B140" s="5" t="s">
        <v>637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>
      <c r="A141" s="9" t="s">
        <v>30</v>
      </c>
      <c r="B141" s="10" t="s">
        <v>637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>
      <c r="A142" s="68" t="s">
        <v>59</v>
      </c>
      <c r="B142" s="12" t="s">
        <v>638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>
      <c r="A143" s="17" t="s">
        <v>639</v>
      </c>
      <c r="B143" s="6" t="s">
        <v>640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>
      <c r="A144" s="17" t="s">
        <v>31</v>
      </c>
      <c r="B144" s="6" t="s">
        <v>641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>
      <c r="A145" s="70" t="s">
        <v>642</v>
      </c>
      <c r="B145" s="69" t="s">
        <v>641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>
      <c r="A146" s="69" t="s">
        <v>643</v>
      </c>
      <c r="B146" s="69" t="s">
        <v>641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>
      <c r="A147" s="48" t="s">
        <v>32</v>
      </c>
      <c r="B147" s="6" t="s">
        <v>644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>
      <c r="A148" s="71" t="s">
        <v>438</v>
      </c>
      <c r="B148" s="71" t="s">
        <v>644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>
      <c r="A149" s="48" t="s">
        <v>99</v>
      </c>
      <c r="B149" s="6" t="s">
        <v>645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>
      <c r="A150" s="72" t="s">
        <v>646</v>
      </c>
      <c r="B150" s="69" t="s">
        <v>645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>
      <c r="A151" s="69" t="s">
        <v>647</v>
      </c>
      <c r="B151" s="69" t="s">
        <v>645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>
      <c r="A152" s="69" t="s">
        <v>648</v>
      </c>
      <c r="B152" s="69" t="s">
        <v>645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>
      <c r="A153" s="69" t="s">
        <v>649</v>
      </c>
      <c r="B153" s="69" t="s">
        <v>645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>
      <c r="A154" s="69" t="s">
        <v>650</v>
      </c>
      <c r="B154" s="69" t="s">
        <v>645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>
      <c r="A155" s="69" t="s">
        <v>651</v>
      </c>
      <c r="B155" s="69" t="s">
        <v>645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>
      <c r="A156" s="48" t="s">
        <v>652</v>
      </c>
      <c r="B156" s="6" t="s">
        <v>653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>
      <c r="A157" s="48" t="s">
        <v>654</v>
      </c>
      <c r="B157" s="6" t="s">
        <v>655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>
      <c r="A158" s="48" t="s">
        <v>656</v>
      </c>
      <c r="B158" s="6" t="s">
        <v>657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>
      <c r="A159" s="17" t="s">
        <v>100</v>
      </c>
      <c r="B159" s="6" t="s">
        <v>658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>
      <c r="A160" s="71" t="s">
        <v>438</v>
      </c>
      <c r="B160" s="71" t="s">
        <v>658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>
      <c r="A161" s="71" t="s">
        <v>659</v>
      </c>
      <c r="B161" s="71" t="s">
        <v>658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>
      <c r="A162" s="71" t="s">
        <v>101</v>
      </c>
      <c r="B162" s="71" t="s">
        <v>658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>
      <c r="A163" s="17" t="s">
        <v>102</v>
      </c>
      <c r="B163" s="6" t="s">
        <v>660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>
      <c r="A164" s="69" t="s">
        <v>661</v>
      </c>
      <c r="B164" s="71" t="s">
        <v>660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>
      <c r="A165" s="69" t="s">
        <v>662</v>
      </c>
      <c r="B165" s="71" t="s">
        <v>660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>
      <c r="A166" s="69" t="s">
        <v>663</v>
      </c>
      <c r="B166" s="71" t="s">
        <v>660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>
      <c r="A167" s="69" t="s">
        <v>664</v>
      </c>
      <c r="B167" s="71" t="s">
        <v>660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>
      <c r="A168" s="17" t="s">
        <v>103</v>
      </c>
      <c r="B168" s="6" t="s">
        <v>665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>
      <c r="A169" s="71" t="s">
        <v>666</v>
      </c>
      <c r="B169" s="71" t="s">
        <v>665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">
      <c r="A170" s="69" t="s">
        <v>667</v>
      </c>
      <c r="B170" s="71" t="s">
        <v>665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>
      <c r="A171" s="69" t="s">
        <v>668</v>
      </c>
      <c r="B171" s="71" t="s">
        <v>665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>
      <c r="A172" s="73" t="s">
        <v>104</v>
      </c>
      <c r="B172" s="12" t="s">
        <v>669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>
      <c r="A173" s="20" t="s">
        <v>105</v>
      </c>
      <c r="B173" s="10" t="s">
        <v>670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>
      <c r="A174" s="69" t="s">
        <v>671</v>
      </c>
      <c r="B174" s="71" t="s">
        <v>670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>
      <c r="A175" s="20" t="s">
        <v>106</v>
      </c>
      <c r="B175" s="10" t="s">
        <v>672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>
      <c r="A176" s="69" t="s">
        <v>673</v>
      </c>
      <c r="B176" s="71" t="s">
        <v>672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>
      <c r="A177" s="20" t="s">
        <v>674</v>
      </c>
      <c r="B177" s="10" t="s">
        <v>675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>
      <c r="A178" s="20" t="s">
        <v>107</v>
      </c>
      <c r="B178" s="10" t="s">
        <v>676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>
      <c r="A179" s="69" t="s">
        <v>677</v>
      </c>
      <c r="B179" s="71" t="s">
        <v>676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>
      <c r="A180" s="20" t="s">
        <v>678</v>
      </c>
      <c r="B180" s="10" t="s">
        <v>679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>
      <c r="A181" s="68" t="s">
        <v>61</v>
      </c>
      <c r="B181" s="12" t="s">
        <v>680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>
      <c r="A182" s="20" t="s">
        <v>681</v>
      </c>
      <c r="B182" s="10" t="s">
        <v>682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>
      <c r="A183" s="17" t="s">
        <v>195</v>
      </c>
      <c r="B183" s="5" t="s">
        <v>683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>
      <c r="A184" s="17" t="s">
        <v>196</v>
      </c>
      <c r="B184" s="5" t="s">
        <v>683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>
      <c r="A185" s="17" t="s">
        <v>204</v>
      </c>
      <c r="B185" s="5" t="s">
        <v>683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>
      <c r="A186" s="5" t="s">
        <v>203</v>
      </c>
      <c r="B186" s="5" t="s">
        <v>683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>
      <c r="A187" s="5" t="s">
        <v>202</v>
      </c>
      <c r="B187" s="5" t="s">
        <v>683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>
      <c r="A188" s="5" t="s">
        <v>201</v>
      </c>
      <c r="B188" s="5" t="s">
        <v>683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>
      <c r="A189" s="17" t="s">
        <v>200</v>
      </c>
      <c r="B189" s="5" t="s">
        <v>683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>
      <c r="A190" s="17" t="s">
        <v>205</v>
      </c>
      <c r="B190" s="5" t="s">
        <v>683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>
      <c r="A191" s="17" t="s">
        <v>197</v>
      </c>
      <c r="B191" s="5" t="s">
        <v>683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>
      <c r="A192" s="17" t="s">
        <v>198</v>
      </c>
      <c r="B192" s="5" t="s">
        <v>683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>
      <c r="A193" s="9" t="s">
        <v>108</v>
      </c>
      <c r="B193" s="10" t="s">
        <v>683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>
      <c r="A194" s="17" t="s">
        <v>195</v>
      </c>
      <c r="B194" s="5" t="s">
        <v>684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>
      <c r="A195" s="17" t="s">
        <v>196</v>
      </c>
      <c r="B195" s="5" t="s">
        <v>684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>
      <c r="A196" s="17" t="s">
        <v>204</v>
      </c>
      <c r="B196" s="5" t="s">
        <v>684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>
      <c r="A197" s="5" t="s">
        <v>203</v>
      </c>
      <c r="B197" s="5" t="s">
        <v>684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>
      <c r="A198" s="5" t="s">
        <v>202</v>
      </c>
      <c r="B198" s="5" t="s">
        <v>684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>
      <c r="A199" s="5" t="s">
        <v>201</v>
      </c>
      <c r="B199" s="5" t="s">
        <v>684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>
      <c r="A200" s="17" t="s">
        <v>200</v>
      </c>
      <c r="B200" s="5" t="s">
        <v>684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>
      <c r="A201" s="17" t="s">
        <v>199</v>
      </c>
      <c r="B201" s="5" t="s">
        <v>684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>
      <c r="A202" s="17" t="s">
        <v>197</v>
      </c>
      <c r="B202" s="5" t="s">
        <v>684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>
      <c r="A203" s="17" t="s">
        <v>198</v>
      </c>
      <c r="B203" s="5" t="s">
        <v>684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>
      <c r="A204" s="20" t="s">
        <v>109</v>
      </c>
      <c r="B204" s="10" t="s">
        <v>684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>
      <c r="A205" s="68" t="s">
        <v>62</v>
      </c>
      <c r="B205" s="12" t="s">
        <v>685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>
      <c r="A206" s="20" t="s">
        <v>686</v>
      </c>
      <c r="B206" s="10" t="s">
        <v>687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>
      <c r="A207" s="17" t="s">
        <v>195</v>
      </c>
      <c r="B207" s="5" t="s">
        <v>688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>
      <c r="A208" s="17" t="s">
        <v>196</v>
      </c>
      <c r="B208" s="5" t="s">
        <v>688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>
      <c r="A209" s="17" t="s">
        <v>204</v>
      </c>
      <c r="B209" s="5" t="s">
        <v>688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>
      <c r="A210" s="5" t="s">
        <v>203</v>
      </c>
      <c r="B210" s="5" t="s">
        <v>688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>
      <c r="A211" s="5" t="s">
        <v>202</v>
      </c>
      <c r="B211" s="5" t="s">
        <v>688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>
      <c r="A212" s="5" t="s">
        <v>201</v>
      </c>
      <c r="B212" s="5" t="s">
        <v>688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>
      <c r="A213" s="17" t="s">
        <v>200</v>
      </c>
      <c r="B213" s="5" t="s">
        <v>688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>
      <c r="A214" s="17" t="s">
        <v>205</v>
      </c>
      <c r="B214" s="5" t="s">
        <v>688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>
      <c r="A215" s="17" t="s">
        <v>197</v>
      </c>
      <c r="B215" s="5" t="s">
        <v>688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>
      <c r="A216" s="17" t="s">
        <v>198</v>
      </c>
      <c r="B216" s="5" t="s">
        <v>688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>
      <c r="A217" s="9" t="s">
        <v>110</v>
      </c>
      <c r="B217" s="10" t="s">
        <v>688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>
      <c r="A218" s="17" t="s">
        <v>195</v>
      </c>
      <c r="B218" s="5" t="s">
        <v>689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>
      <c r="A219" s="17" t="s">
        <v>196</v>
      </c>
      <c r="B219" s="5" t="s">
        <v>689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>
      <c r="A220" s="17" t="s">
        <v>204</v>
      </c>
      <c r="B220" s="5" t="s">
        <v>689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>
      <c r="A221" s="5" t="s">
        <v>203</v>
      </c>
      <c r="B221" s="5" t="s">
        <v>689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>
      <c r="A222" s="5" t="s">
        <v>202</v>
      </c>
      <c r="B222" s="5" t="s">
        <v>689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>
      <c r="A223" s="5" t="s">
        <v>201</v>
      </c>
      <c r="B223" s="5" t="s">
        <v>689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>
      <c r="A224" s="17" t="s">
        <v>200</v>
      </c>
      <c r="B224" s="5" t="s">
        <v>689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>
      <c r="A225" s="17" t="s">
        <v>199</v>
      </c>
      <c r="B225" s="5" t="s">
        <v>689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>
      <c r="A226" s="17" t="s">
        <v>197</v>
      </c>
      <c r="B226" s="5" t="s">
        <v>689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>
      <c r="A227" s="17" t="s">
        <v>198</v>
      </c>
      <c r="B227" s="5" t="s">
        <v>689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>
      <c r="A228" s="20" t="s">
        <v>111</v>
      </c>
      <c r="B228" s="10" t="s">
        <v>689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>
      <c r="A229" s="68" t="s">
        <v>64</v>
      </c>
      <c r="B229" s="12" t="s">
        <v>690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>
      <c r="A230" s="74" t="s">
        <v>63</v>
      </c>
      <c r="B230" s="75" t="s">
        <v>691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75">
      <c r="A231" s="87" t="s">
        <v>211</v>
      </c>
      <c r="B231" s="86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75">
      <c r="A232" s="87" t="s">
        <v>212</v>
      </c>
      <c r="B232" s="86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>
      <c r="A233" s="29" t="s">
        <v>45</v>
      </c>
      <c r="B233" s="5" t="s">
        <v>692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>
      <c r="A234" s="69" t="s">
        <v>529</v>
      </c>
      <c r="B234" s="69" t="s">
        <v>692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>
      <c r="A235" s="16" t="s">
        <v>693</v>
      </c>
      <c r="B235" s="5" t="s">
        <v>694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>
      <c r="A236" s="29" t="s">
        <v>112</v>
      </c>
      <c r="B236" s="5" t="s">
        <v>695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>
      <c r="A237" s="69" t="s">
        <v>529</v>
      </c>
      <c r="B237" s="69" t="s">
        <v>695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>
      <c r="A238" s="15" t="s">
        <v>65</v>
      </c>
      <c r="B238" s="9" t="s">
        <v>696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>
      <c r="A239" s="16" t="s">
        <v>113</v>
      </c>
      <c r="B239" s="5" t="s">
        <v>697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>
      <c r="A240" s="69" t="s">
        <v>537</v>
      </c>
      <c r="B240" s="69" t="s">
        <v>697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>
      <c r="A241" s="29" t="s">
        <v>698</v>
      </c>
      <c r="B241" s="5" t="s">
        <v>699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>
      <c r="A242" s="17" t="s">
        <v>114</v>
      </c>
      <c r="B242" s="5" t="s">
        <v>700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>
      <c r="A243" s="69" t="s">
        <v>538</v>
      </c>
      <c r="B243" s="69" t="s">
        <v>700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>
      <c r="A244" s="29" t="s">
        <v>701</v>
      </c>
      <c r="B244" s="5" t="s">
        <v>702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>
      <c r="A245" s="30" t="s">
        <v>66</v>
      </c>
      <c r="B245" s="9" t="s">
        <v>703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>
      <c r="A246" s="5" t="s">
        <v>209</v>
      </c>
      <c r="B246" s="5" t="s">
        <v>704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>
      <c r="A247" s="5" t="s">
        <v>210</v>
      </c>
      <c r="B247" s="5" t="s">
        <v>704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>
      <c r="A248" s="5" t="s">
        <v>207</v>
      </c>
      <c r="B248" s="5" t="s">
        <v>705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>
      <c r="A249" s="5" t="s">
        <v>208</v>
      </c>
      <c r="B249" s="5" t="s">
        <v>705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>
      <c r="A250" s="9" t="s">
        <v>67</v>
      </c>
      <c r="B250" s="9" t="s">
        <v>706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>
      <c r="A251" s="30" t="s">
        <v>707</v>
      </c>
      <c r="B251" s="9" t="s">
        <v>708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>
      <c r="A252" s="30" t="s">
        <v>709</v>
      </c>
      <c r="B252" s="9" t="s">
        <v>710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>
      <c r="A253" s="30" t="s">
        <v>711</v>
      </c>
      <c r="B253" s="9" t="s">
        <v>712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>
      <c r="A254" s="30" t="s">
        <v>713</v>
      </c>
      <c r="B254" s="9" t="s">
        <v>714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>
      <c r="A255" s="15" t="s">
        <v>251</v>
      </c>
      <c r="B255" s="9" t="s">
        <v>715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>
      <c r="A256" s="20" t="s">
        <v>716</v>
      </c>
      <c r="B256" s="9" t="s">
        <v>715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>
      <c r="A257" s="76" t="s">
        <v>68</v>
      </c>
      <c r="B257" s="50" t="s">
        <v>717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>
      <c r="A258" s="16" t="s">
        <v>718</v>
      </c>
      <c r="B258" s="5" t="s">
        <v>719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>
      <c r="A259" s="17" t="s">
        <v>720</v>
      </c>
      <c r="B259" s="5" t="s">
        <v>721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>
      <c r="A260" s="29" t="s">
        <v>722</v>
      </c>
      <c r="B260" s="5" t="s">
        <v>723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>
      <c r="A261" s="29" t="s">
        <v>50</v>
      </c>
      <c r="B261" s="5" t="s">
        <v>724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>
      <c r="A262" s="69" t="s">
        <v>563</v>
      </c>
      <c r="B262" s="69" t="s">
        <v>724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>
      <c r="A263" s="69" t="s">
        <v>564</v>
      </c>
      <c r="B263" s="69" t="s">
        <v>724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>
      <c r="A264" s="77" t="s">
        <v>565</v>
      </c>
      <c r="B264" s="77" t="s">
        <v>724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>
      <c r="A265" s="78" t="s">
        <v>69</v>
      </c>
      <c r="B265" s="50" t="s">
        <v>725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>
      <c r="A266" s="64" t="s">
        <v>726</v>
      </c>
      <c r="B266" s="50" t="s">
        <v>727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75">
      <c r="A267" s="58" t="s">
        <v>70</v>
      </c>
      <c r="B267" s="52" t="s">
        <v>728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75">
      <c r="A268" s="56" t="s">
        <v>115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51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workbookViewId="0">
      <selection activeCell="A8" sqref="A8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6" ht="25.5" customHeight="1">
      <c r="A1" s="416" t="s">
        <v>866</v>
      </c>
      <c r="B1" s="423"/>
      <c r="C1" s="423"/>
      <c r="D1" s="423"/>
      <c r="E1" s="423"/>
      <c r="F1" s="152"/>
    </row>
    <row r="2" spans="1:6" ht="23.25" customHeight="1">
      <c r="A2" s="419" t="s">
        <v>861</v>
      </c>
      <c r="B2" s="420"/>
      <c r="C2" s="420"/>
      <c r="D2" s="420"/>
      <c r="E2" s="420"/>
    </row>
    <row r="3" spans="1:6">
      <c r="A3" s="418" t="s">
        <v>157</v>
      </c>
      <c r="B3" s="428"/>
      <c r="C3" s="428"/>
      <c r="D3" s="428"/>
      <c r="E3" s="428"/>
    </row>
    <row r="4" spans="1:6">
      <c r="A4" s="1"/>
    </row>
    <row r="5" spans="1:6" ht="58.5" customHeight="1">
      <c r="A5" s="80" t="s">
        <v>156</v>
      </c>
      <c r="B5" s="81" t="s">
        <v>206</v>
      </c>
      <c r="C5" s="81" t="s">
        <v>131</v>
      </c>
      <c r="D5" s="81" t="s">
        <v>132</v>
      </c>
      <c r="E5" s="97" t="s">
        <v>253</v>
      </c>
    </row>
    <row r="6" spans="1:6" ht="15" customHeight="1">
      <c r="A6" s="81" t="s">
        <v>120</v>
      </c>
      <c r="B6" s="82"/>
      <c r="C6" s="82">
        <v>1</v>
      </c>
      <c r="D6" s="82"/>
      <c r="E6" s="180">
        <v>1</v>
      </c>
    </row>
    <row r="7" spans="1:6" ht="15" customHeight="1">
      <c r="A7" s="81" t="s">
        <v>121</v>
      </c>
      <c r="B7" s="82"/>
      <c r="C7" s="82">
        <v>1</v>
      </c>
      <c r="D7" s="82"/>
      <c r="E7" s="180">
        <v>1</v>
      </c>
    </row>
    <row r="8" spans="1:6" ht="15" customHeight="1">
      <c r="A8" s="81" t="s">
        <v>122</v>
      </c>
      <c r="B8" s="82"/>
      <c r="C8" s="82">
        <v>4</v>
      </c>
      <c r="D8" s="82"/>
      <c r="E8" s="180">
        <v>4</v>
      </c>
    </row>
    <row r="9" spans="1:6" ht="15" customHeight="1">
      <c r="A9" s="81" t="s">
        <v>123</v>
      </c>
      <c r="B9" s="82"/>
      <c r="C9" s="82"/>
      <c r="D9" s="82"/>
      <c r="E9" s="147"/>
    </row>
    <row r="10" spans="1:6" ht="15" customHeight="1">
      <c r="A10" s="80" t="s">
        <v>151</v>
      </c>
      <c r="B10" s="82"/>
      <c r="C10" s="177">
        <v>6</v>
      </c>
      <c r="D10" s="82"/>
      <c r="E10" s="179">
        <v>6</v>
      </c>
    </row>
    <row r="11" spans="1:6" ht="15" customHeight="1">
      <c r="A11" s="81" t="s">
        <v>124</v>
      </c>
      <c r="B11" s="82"/>
      <c r="C11" s="82"/>
      <c r="D11" s="82"/>
      <c r="E11" s="147"/>
    </row>
    <row r="12" spans="1:6" ht="15" customHeight="1">
      <c r="A12" s="81" t="s">
        <v>125</v>
      </c>
      <c r="B12" s="82"/>
      <c r="C12" s="82"/>
      <c r="D12" s="82"/>
      <c r="E12" s="147"/>
    </row>
    <row r="13" spans="1:6" ht="15" customHeight="1">
      <c r="A13" s="81" t="s">
        <v>126</v>
      </c>
      <c r="B13" s="82"/>
      <c r="C13" s="82"/>
      <c r="D13" s="82"/>
      <c r="E13" s="147"/>
    </row>
    <row r="14" spans="1:6" ht="15" customHeight="1">
      <c r="A14" s="81" t="s">
        <v>127</v>
      </c>
      <c r="B14" s="82"/>
      <c r="C14" s="82"/>
      <c r="D14" s="82">
        <v>3</v>
      </c>
      <c r="E14" s="147">
        <v>3</v>
      </c>
    </row>
    <row r="15" spans="1:6" ht="15" customHeight="1">
      <c r="A15" s="81" t="s">
        <v>128</v>
      </c>
      <c r="B15" s="82">
        <v>1</v>
      </c>
      <c r="C15" s="82"/>
      <c r="D15" s="82">
        <v>1</v>
      </c>
      <c r="E15" s="147">
        <v>2</v>
      </c>
    </row>
    <row r="16" spans="1:6" ht="15" customHeight="1">
      <c r="A16" s="81" t="s">
        <v>129</v>
      </c>
      <c r="B16" s="82">
        <v>2</v>
      </c>
      <c r="C16" s="82"/>
      <c r="D16" s="82">
        <v>1</v>
      </c>
      <c r="E16" s="147">
        <v>3</v>
      </c>
    </row>
    <row r="17" spans="1:5" ht="15" customHeight="1">
      <c r="A17" s="81" t="s">
        <v>859</v>
      </c>
      <c r="B17" s="82"/>
      <c r="C17" s="82"/>
      <c r="D17" s="82">
        <v>6</v>
      </c>
      <c r="E17" s="147">
        <v>6</v>
      </c>
    </row>
    <row r="18" spans="1:5" ht="15" customHeight="1">
      <c r="A18" s="81" t="s">
        <v>130</v>
      </c>
      <c r="B18" s="82"/>
      <c r="C18" s="82"/>
      <c r="D18" s="82"/>
      <c r="E18" s="147"/>
    </row>
    <row r="19" spans="1:5" ht="15" customHeight="1">
      <c r="A19" s="80" t="s">
        <v>152</v>
      </c>
      <c r="B19" s="177">
        <v>3</v>
      </c>
      <c r="C19" s="82"/>
      <c r="D19" s="177">
        <v>11</v>
      </c>
      <c r="E19" s="179">
        <f>SUM(E11:E18)</f>
        <v>14</v>
      </c>
    </row>
    <row r="20" spans="1:5" ht="15" customHeight="1">
      <c r="A20" s="81" t="s">
        <v>133</v>
      </c>
      <c r="B20" s="82">
        <v>2</v>
      </c>
      <c r="C20" s="82"/>
      <c r="D20" s="82"/>
      <c r="E20" s="147">
        <v>2</v>
      </c>
    </row>
    <row r="21" spans="1:5" ht="15" customHeight="1">
      <c r="A21" s="81" t="s">
        <v>134</v>
      </c>
      <c r="B21" s="82"/>
      <c r="C21" s="82"/>
      <c r="D21" s="82"/>
      <c r="E21" s="147"/>
    </row>
    <row r="22" spans="1:5" ht="15" customHeight="1">
      <c r="A22" s="81" t="s">
        <v>135</v>
      </c>
      <c r="B22" s="82">
        <v>2</v>
      </c>
      <c r="C22" s="82"/>
      <c r="D22" s="82"/>
      <c r="E22" s="147">
        <v>2</v>
      </c>
    </row>
    <row r="23" spans="1:5" ht="15" customHeight="1">
      <c r="A23" s="80" t="s">
        <v>153</v>
      </c>
      <c r="B23" s="177">
        <v>5</v>
      </c>
      <c r="C23" s="82"/>
      <c r="D23" s="82"/>
      <c r="E23" s="179">
        <v>5</v>
      </c>
    </row>
    <row r="24" spans="1:5" ht="15" customHeight="1">
      <c r="A24" s="81" t="s">
        <v>136</v>
      </c>
      <c r="B24" s="82">
        <v>1</v>
      </c>
      <c r="C24" s="82"/>
      <c r="D24" s="82"/>
      <c r="E24" s="147">
        <v>1</v>
      </c>
    </row>
    <row r="25" spans="1:5" ht="15" customHeight="1">
      <c r="A25" s="81" t="s">
        <v>137</v>
      </c>
      <c r="B25" s="82">
        <v>6</v>
      </c>
      <c r="C25" s="82"/>
      <c r="D25" s="82"/>
      <c r="E25" s="147">
        <v>6</v>
      </c>
    </row>
    <row r="26" spans="1:5" ht="15" customHeight="1">
      <c r="A26" s="81" t="s">
        <v>138</v>
      </c>
      <c r="B26" s="82"/>
      <c r="C26" s="82"/>
      <c r="D26" s="82"/>
      <c r="E26" s="147"/>
    </row>
    <row r="27" spans="1:5" ht="15" customHeight="1">
      <c r="A27" s="80" t="s">
        <v>154</v>
      </c>
      <c r="B27" s="177">
        <v>7</v>
      </c>
      <c r="C27" s="82"/>
      <c r="D27" s="82"/>
      <c r="E27" s="179">
        <v>7</v>
      </c>
    </row>
    <row r="28" spans="1:5" ht="37.5" customHeight="1">
      <c r="A28" s="80" t="s">
        <v>155</v>
      </c>
      <c r="B28" s="110">
        <v>15</v>
      </c>
      <c r="C28" s="178">
        <v>6</v>
      </c>
      <c r="D28" s="178">
        <v>11</v>
      </c>
      <c r="E28" s="181">
        <v>32</v>
      </c>
    </row>
    <row r="29" spans="1:5" ht="15" customHeight="1">
      <c r="A29" s="81" t="s">
        <v>146</v>
      </c>
      <c r="B29" s="82"/>
      <c r="C29" s="82"/>
      <c r="D29" s="82"/>
      <c r="E29" s="147"/>
    </row>
    <row r="30" spans="1:5" ht="15" customHeight="1">
      <c r="A30" s="81" t="s">
        <v>147</v>
      </c>
      <c r="B30" s="82"/>
      <c r="C30" s="82"/>
      <c r="D30" s="82"/>
      <c r="E30" s="147"/>
    </row>
    <row r="31" spans="1:5" ht="15" customHeight="1">
      <c r="A31" s="81" t="s">
        <v>148</v>
      </c>
      <c r="B31" s="82"/>
      <c r="C31" s="82"/>
      <c r="D31" s="82"/>
      <c r="E31" s="147"/>
    </row>
    <row r="32" spans="1:5" ht="15" customHeight="1">
      <c r="A32" s="81" t="s">
        <v>149</v>
      </c>
      <c r="B32" s="82"/>
      <c r="C32" s="82"/>
      <c r="D32" s="82"/>
      <c r="E32" s="147"/>
    </row>
    <row r="33" spans="1:5" ht="25.5" customHeight="1">
      <c r="A33" s="80" t="s">
        <v>150</v>
      </c>
      <c r="B33" s="82"/>
      <c r="C33" s="82"/>
      <c r="D33" s="82"/>
      <c r="E33" s="147"/>
    </row>
    <row r="34" spans="1:5">
      <c r="A34" s="425"/>
      <c r="B34" s="426"/>
      <c r="C34" s="426"/>
      <c r="D34" s="426"/>
    </row>
    <row r="35" spans="1:5">
      <c r="A35" s="427"/>
      <c r="B35" s="426"/>
      <c r="C35" s="426"/>
      <c r="D35" s="426"/>
    </row>
  </sheetData>
  <mergeCells count="5">
    <mergeCell ref="A1:E1"/>
    <mergeCell ref="A34:D34"/>
    <mergeCell ref="A35:D35"/>
    <mergeCell ref="A2:E2"/>
    <mergeCell ref="A3:E3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workbookViewId="0">
      <selection activeCell="A8" sqref="A8"/>
    </sheetView>
  </sheetViews>
  <sheetFormatPr defaultRowHeight="15"/>
  <cols>
    <col min="1" max="1" width="56.28515625" customWidth="1"/>
    <col min="2" max="2" width="9.42578125" customWidth="1"/>
    <col min="3" max="3" width="12.140625" customWidth="1"/>
    <col min="4" max="4" width="12.7109375" customWidth="1"/>
    <col min="5" max="5" width="12.42578125" customWidth="1"/>
    <col min="6" max="6" width="18.28515625" hidden="1" customWidth="1"/>
    <col min="7" max="7" width="18" hidden="1" customWidth="1"/>
    <col min="8" max="8" width="11.85546875" customWidth="1"/>
    <col min="9" max="9" width="12.5703125" customWidth="1"/>
    <col min="10" max="10" width="13" customWidth="1"/>
  </cols>
  <sheetData>
    <row r="1" spans="1:10" ht="21.75" customHeight="1">
      <c r="A1" s="429" t="s">
        <v>910</v>
      </c>
      <c r="B1" s="429"/>
      <c r="C1" s="429"/>
      <c r="D1" s="429"/>
      <c r="E1" s="429"/>
      <c r="F1" s="429"/>
      <c r="G1" s="429"/>
      <c r="H1" s="429"/>
      <c r="I1" s="429"/>
      <c r="J1" s="429"/>
    </row>
    <row r="2" spans="1:10" ht="26.25" customHeight="1">
      <c r="A2" s="419" t="s">
        <v>861</v>
      </c>
      <c r="B2" s="419"/>
      <c r="C2" s="419"/>
      <c r="D2" s="419"/>
      <c r="E2" s="419"/>
      <c r="F2" s="419"/>
      <c r="G2" s="419"/>
      <c r="H2" s="419"/>
      <c r="I2" s="419"/>
      <c r="J2" s="419"/>
    </row>
    <row r="3" spans="1:10" ht="19.5" customHeight="1">
      <c r="A3" s="430" t="s">
        <v>145</v>
      </c>
      <c r="B3" s="430"/>
      <c r="C3" s="430"/>
      <c r="D3" s="430"/>
      <c r="E3" s="430"/>
      <c r="F3" s="430"/>
      <c r="G3" s="430"/>
      <c r="H3" s="430"/>
      <c r="I3" s="430"/>
      <c r="J3" s="430"/>
    </row>
    <row r="4" spans="1:10" ht="51">
      <c r="A4" s="206" t="s">
        <v>379</v>
      </c>
      <c r="B4" s="207" t="s">
        <v>380</v>
      </c>
      <c r="C4" s="208" t="s">
        <v>252</v>
      </c>
      <c r="D4" s="208" t="s">
        <v>228</v>
      </c>
      <c r="E4" s="208" t="s">
        <v>229</v>
      </c>
      <c r="F4" s="117"/>
      <c r="G4" s="117"/>
      <c r="H4" s="269" t="s">
        <v>253</v>
      </c>
      <c r="I4" s="269" t="s">
        <v>886</v>
      </c>
      <c r="J4" s="269" t="s">
        <v>886</v>
      </c>
    </row>
    <row r="5" spans="1:10">
      <c r="A5" s="267" t="s">
        <v>894</v>
      </c>
      <c r="B5" s="267"/>
      <c r="C5" s="261"/>
      <c r="D5" s="261"/>
      <c r="E5" s="261"/>
      <c r="F5" s="261"/>
      <c r="G5" s="261"/>
      <c r="H5" s="261"/>
      <c r="I5" s="261">
        <v>2953767</v>
      </c>
      <c r="J5" s="261">
        <v>2953767</v>
      </c>
    </row>
    <row r="6" spans="1:10">
      <c r="A6" s="225" t="s">
        <v>492</v>
      </c>
      <c r="B6" s="230" t="s">
        <v>493</v>
      </c>
      <c r="C6" s="213">
        <v>0</v>
      </c>
      <c r="D6" s="213">
        <v>0</v>
      </c>
      <c r="E6" s="213"/>
      <c r="F6" s="213"/>
      <c r="G6" s="213"/>
      <c r="H6" s="213">
        <f>SUM(C6:G6)</f>
        <v>0</v>
      </c>
      <c r="I6" s="213">
        <f>SUM(I5)</f>
        <v>2953767</v>
      </c>
      <c r="J6" s="213">
        <f>SUM(J5)</f>
        <v>2953767</v>
      </c>
    </row>
    <row r="7" spans="1:10">
      <c r="A7" s="223" t="s">
        <v>867</v>
      </c>
      <c r="B7" s="219"/>
      <c r="C7" s="261">
        <v>110000000</v>
      </c>
      <c r="D7" s="261"/>
      <c r="E7" s="261"/>
      <c r="F7" s="261"/>
      <c r="G7" s="261"/>
      <c r="H7" s="261">
        <f>SUM(C7:G7)</f>
        <v>110000000</v>
      </c>
      <c r="I7" s="261">
        <v>107046233</v>
      </c>
      <c r="J7" s="261">
        <v>92590327</v>
      </c>
    </row>
    <row r="8" spans="1:10">
      <c r="A8" s="223" t="s">
        <v>868</v>
      </c>
      <c r="B8" s="219"/>
      <c r="C8" s="261">
        <v>30000000</v>
      </c>
      <c r="D8" s="261"/>
      <c r="E8" s="261"/>
      <c r="F8" s="261"/>
      <c r="G8" s="261"/>
      <c r="H8" s="261">
        <f t="shared" ref="H8:H17" si="0">SUM(C8:E8)</f>
        <v>30000000</v>
      </c>
      <c r="I8" s="261">
        <v>30000000</v>
      </c>
      <c r="J8" s="261">
        <v>30000000</v>
      </c>
    </row>
    <row r="9" spans="1:10">
      <c r="A9" s="223" t="s">
        <v>869</v>
      </c>
      <c r="B9" s="219"/>
      <c r="C9" s="261">
        <v>23622000</v>
      </c>
      <c r="D9" s="261"/>
      <c r="E9" s="261"/>
      <c r="F9" s="261"/>
      <c r="G9" s="261"/>
      <c r="H9" s="261">
        <f t="shared" si="0"/>
        <v>23622000</v>
      </c>
      <c r="I9" s="261">
        <v>23622000</v>
      </c>
      <c r="J9" s="261">
        <v>23622000</v>
      </c>
    </row>
    <row r="10" spans="1:10">
      <c r="A10" s="223" t="s">
        <v>871</v>
      </c>
      <c r="B10" s="219"/>
      <c r="C10" s="261">
        <v>11800000</v>
      </c>
      <c r="D10" s="261"/>
      <c r="E10" s="261"/>
      <c r="F10" s="261"/>
      <c r="G10" s="261"/>
      <c r="H10" s="261">
        <f t="shared" si="0"/>
        <v>11800000</v>
      </c>
      <c r="I10" s="261">
        <v>11800000</v>
      </c>
      <c r="J10" s="261">
        <v>11800000</v>
      </c>
    </row>
    <row r="11" spans="1:10">
      <c r="A11" s="223" t="s">
        <v>872</v>
      </c>
      <c r="B11" s="219"/>
      <c r="C11" s="261">
        <v>23600000</v>
      </c>
      <c r="D11" s="261"/>
      <c r="E11" s="261"/>
      <c r="F11" s="261"/>
      <c r="G11" s="261"/>
      <c r="H11" s="261">
        <f t="shared" si="0"/>
        <v>23600000</v>
      </c>
      <c r="I11" s="261">
        <v>23600000</v>
      </c>
      <c r="J11" s="261">
        <v>23600000</v>
      </c>
    </row>
    <row r="12" spans="1:10">
      <c r="A12" s="223" t="s">
        <v>873</v>
      </c>
      <c r="B12" s="219"/>
      <c r="C12" s="261">
        <v>7900000</v>
      </c>
      <c r="D12" s="261"/>
      <c r="E12" s="261"/>
      <c r="F12" s="261"/>
      <c r="G12" s="261"/>
      <c r="H12" s="261">
        <f t="shared" si="0"/>
        <v>7900000</v>
      </c>
      <c r="I12" s="261">
        <v>7900000</v>
      </c>
      <c r="J12" s="261">
        <v>7900000</v>
      </c>
    </row>
    <row r="13" spans="1:10">
      <c r="A13" s="223" t="s">
        <v>874</v>
      </c>
      <c r="B13" s="219"/>
      <c r="C13" s="261">
        <v>19700000</v>
      </c>
      <c r="D13" s="261"/>
      <c r="E13" s="261"/>
      <c r="F13" s="261"/>
      <c r="G13" s="261"/>
      <c r="H13" s="261">
        <f t="shared" si="0"/>
        <v>19700000</v>
      </c>
      <c r="I13" s="261">
        <v>19700000</v>
      </c>
      <c r="J13" s="261">
        <v>19700000</v>
      </c>
    </row>
    <row r="14" spans="1:10">
      <c r="A14" s="223" t="s">
        <v>875</v>
      </c>
      <c r="B14" s="219"/>
      <c r="C14" s="261">
        <v>2360000</v>
      </c>
      <c r="D14" s="261"/>
      <c r="E14" s="261"/>
      <c r="F14" s="261"/>
      <c r="G14" s="261"/>
      <c r="H14" s="261">
        <f t="shared" si="0"/>
        <v>2360000</v>
      </c>
      <c r="I14" s="261">
        <v>2360000</v>
      </c>
      <c r="J14" s="261">
        <v>2360000</v>
      </c>
    </row>
    <row r="15" spans="1:10">
      <c r="A15" s="223" t="s">
        <v>876</v>
      </c>
      <c r="B15" s="219"/>
      <c r="C15" s="261">
        <v>5500000</v>
      </c>
      <c r="D15" s="261"/>
      <c r="E15" s="261"/>
      <c r="F15" s="261"/>
      <c r="G15" s="261"/>
      <c r="H15" s="261">
        <f t="shared" si="0"/>
        <v>5500000</v>
      </c>
      <c r="I15" s="261">
        <v>5500000</v>
      </c>
      <c r="J15" s="261">
        <v>5500000</v>
      </c>
    </row>
    <row r="16" spans="1:10">
      <c r="A16" s="223" t="s">
        <v>877</v>
      </c>
      <c r="B16" s="219"/>
      <c r="C16" s="261">
        <v>5000000</v>
      </c>
      <c r="D16" s="261"/>
      <c r="E16" s="261"/>
      <c r="F16" s="261"/>
      <c r="G16" s="261"/>
      <c r="H16" s="261">
        <f t="shared" si="0"/>
        <v>5000000</v>
      </c>
      <c r="I16" s="261">
        <v>5000000</v>
      </c>
      <c r="J16" s="261">
        <v>5000000</v>
      </c>
    </row>
    <row r="17" spans="1:10">
      <c r="A17" s="223" t="s">
        <v>878</v>
      </c>
      <c r="B17" s="219"/>
      <c r="C17" s="261">
        <v>15748000</v>
      </c>
      <c r="D17" s="261"/>
      <c r="E17" s="261"/>
      <c r="F17" s="261"/>
      <c r="G17" s="261"/>
      <c r="H17" s="261">
        <f t="shared" si="0"/>
        <v>15748000</v>
      </c>
      <c r="I17" s="261">
        <v>15748000</v>
      </c>
      <c r="J17" s="261">
        <v>15748000</v>
      </c>
    </row>
    <row r="18" spans="1:10">
      <c r="A18" s="223"/>
      <c r="B18" s="219"/>
      <c r="C18" s="261"/>
      <c r="D18" s="261"/>
      <c r="E18" s="261"/>
      <c r="F18" s="261"/>
      <c r="G18" s="261"/>
      <c r="H18" s="261"/>
      <c r="I18" s="261"/>
      <c r="J18" s="261"/>
    </row>
    <row r="19" spans="1:10">
      <c r="A19" s="225" t="s">
        <v>817</v>
      </c>
      <c r="B19" s="230" t="s">
        <v>494</v>
      </c>
      <c r="C19" s="213">
        <f>SUM(C7:C18)</f>
        <v>255230000</v>
      </c>
      <c r="D19" s="213"/>
      <c r="E19" s="213"/>
      <c r="F19" s="213"/>
      <c r="G19" s="213"/>
      <c r="H19" s="213">
        <f>SUM(H6:H18)</f>
        <v>255230000</v>
      </c>
      <c r="I19" s="213">
        <f>SUM(I7:I18)</f>
        <v>252276233</v>
      </c>
      <c r="J19" s="213">
        <f>SUM(J7:J18)</f>
        <v>237820327</v>
      </c>
    </row>
    <row r="20" spans="1:10">
      <c r="A20" s="223"/>
      <c r="B20" s="219"/>
      <c r="C20" s="261"/>
      <c r="D20" s="261"/>
      <c r="E20" s="261"/>
      <c r="F20" s="261"/>
      <c r="G20" s="261"/>
      <c r="H20" s="261"/>
      <c r="I20" s="261"/>
      <c r="J20" s="261"/>
    </row>
    <row r="21" spans="1:10">
      <c r="A21" s="223"/>
      <c r="B21" s="219"/>
      <c r="C21" s="261"/>
      <c r="D21" s="261"/>
      <c r="E21" s="261"/>
      <c r="F21" s="261"/>
      <c r="G21" s="261"/>
      <c r="H21" s="261"/>
      <c r="I21" s="261"/>
      <c r="J21" s="261"/>
    </row>
    <row r="22" spans="1:10">
      <c r="A22" s="223"/>
      <c r="B22" s="219"/>
      <c r="C22" s="261"/>
      <c r="D22" s="261"/>
      <c r="E22" s="261"/>
      <c r="F22" s="261"/>
      <c r="G22" s="261"/>
      <c r="H22" s="261"/>
      <c r="I22" s="261"/>
      <c r="J22" s="261"/>
    </row>
    <row r="23" spans="1:10">
      <c r="A23" s="223"/>
      <c r="B23" s="219"/>
      <c r="C23" s="261"/>
      <c r="D23" s="261"/>
      <c r="E23" s="261"/>
      <c r="F23" s="261"/>
      <c r="G23" s="261"/>
      <c r="H23" s="261"/>
      <c r="I23" s="261"/>
      <c r="J23" s="261"/>
    </row>
    <row r="24" spans="1:10">
      <c r="A24" s="220" t="s">
        <v>496</v>
      </c>
      <c r="B24" s="230" t="s">
        <v>497</v>
      </c>
      <c r="C24" s="213"/>
      <c r="D24" s="213"/>
      <c r="E24" s="213"/>
      <c r="F24" s="213"/>
      <c r="G24" s="213"/>
      <c r="H24" s="213"/>
      <c r="I24" s="213"/>
      <c r="J24" s="213">
        <v>0</v>
      </c>
    </row>
    <row r="25" spans="1:10">
      <c r="A25" s="216" t="s">
        <v>879</v>
      </c>
      <c r="B25" s="219"/>
      <c r="C25" s="261">
        <v>2598408</v>
      </c>
      <c r="D25" s="261"/>
      <c r="E25" s="261"/>
      <c r="F25" s="261"/>
      <c r="G25" s="261"/>
      <c r="H25" s="261">
        <f>SUM(C25:G25)</f>
        <v>2598408</v>
      </c>
      <c r="I25" s="261">
        <f>SUM(D25:H25)</f>
        <v>2598408</v>
      </c>
      <c r="J25" s="261">
        <v>0</v>
      </c>
    </row>
    <row r="26" spans="1:10">
      <c r="A26" s="223" t="s">
        <v>870</v>
      </c>
      <c r="B26" s="219"/>
      <c r="C26" s="261">
        <v>2360000</v>
      </c>
      <c r="D26" s="261"/>
      <c r="E26" s="261"/>
      <c r="F26" s="261"/>
      <c r="G26" s="261"/>
      <c r="H26" s="261">
        <f>SUM(C26:G26)</f>
        <v>2360000</v>
      </c>
      <c r="I26" s="261">
        <f>SUM(D26:H26)</f>
        <v>2360000</v>
      </c>
      <c r="J26" s="261">
        <v>7958408</v>
      </c>
    </row>
    <row r="27" spans="1:10">
      <c r="A27" s="216"/>
      <c r="B27" s="219"/>
      <c r="C27" s="261"/>
      <c r="D27" s="261"/>
      <c r="E27" s="261"/>
      <c r="F27" s="261"/>
      <c r="G27" s="261"/>
      <c r="H27" s="261"/>
      <c r="I27" s="261"/>
      <c r="J27" s="261"/>
    </row>
    <row r="28" spans="1:10">
      <c r="A28" s="216"/>
      <c r="B28" s="219"/>
      <c r="C28" s="261"/>
      <c r="D28" s="261"/>
      <c r="E28" s="261"/>
      <c r="F28" s="261"/>
      <c r="G28" s="261"/>
      <c r="H28" s="261"/>
      <c r="I28" s="261"/>
      <c r="J28" s="261"/>
    </row>
    <row r="29" spans="1:10">
      <c r="A29" s="225" t="s">
        <v>498</v>
      </c>
      <c r="B29" s="230" t="s">
        <v>499</v>
      </c>
      <c r="C29" s="213">
        <f>SUM(C25:C28)</f>
        <v>4958408</v>
      </c>
      <c r="D29" s="213"/>
      <c r="E29" s="213"/>
      <c r="F29" s="213"/>
      <c r="G29" s="213"/>
      <c r="H29" s="213">
        <f>SUM(H25:H28)</f>
        <v>4958408</v>
      </c>
      <c r="I29" s="213">
        <f>SUM(I25:I28)</f>
        <v>4958408</v>
      </c>
      <c r="J29" s="213">
        <f>SUM(J25:J28)</f>
        <v>7958408</v>
      </c>
    </row>
    <row r="30" spans="1:10">
      <c r="A30" s="223"/>
      <c r="B30" s="219"/>
      <c r="C30" s="261"/>
      <c r="D30" s="261"/>
      <c r="E30" s="261"/>
      <c r="F30" s="261"/>
      <c r="G30" s="261"/>
      <c r="H30" s="261"/>
      <c r="I30" s="261"/>
      <c r="J30" s="261"/>
    </row>
    <row r="31" spans="1:10">
      <c r="A31" s="223"/>
      <c r="B31" s="219"/>
      <c r="C31" s="261"/>
      <c r="D31" s="261"/>
      <c r="E31" s="261"/>
      <c r="F31" s="261"/>
      <c r="G31" s="261"/>
      <c r="H31" s="261"/>
      <c r="I31" s="261"/>
      <c r="J31" s="261"/>
    </row>
    <row r="32" spans="1:10">
      <c r="A32" s="225" t="s">
        <v>500</v>
      </c>
      <c r="B32" s="230" t="s">
        <v>501</v>
      </c>
      <c r="C32" s="213"/>
      <c r="D32" s="213"/>
      <c r="E32" s="213"/>
      <c r="F32" s="213"/>
      <c r="G32" s="213"/>
      <c r="H32" s="213"/>
      <c r="I32" s="213"/>
      <c r="J32" s="213">
        <v>0</v>
      </c>
    </row>
    <row r="33" spans="1:10">
      <c r="A33" s="223"/>
      <c r="B33" s="219"/>
      <c r="C33" s="261"/>
      <c r="D33" s="261"/>
      <c r="E33" s="261"/>
      <c r="F33" s="261"/>
      <c r="G33" s="261"/>
      <c r="H33" s="261"/>
      <c r="I33" s="261"/>
      <c r="J33" s="261"/>
    </row>
    <row r="34" spans="1:10">
      <c r="A34" s="223"/>
      <c r="B34" s="219"/>
      <c r="C34" s="261"/>
      <c r="D34" s="261"/>
      <c r="E34" s="261"/>
      <c r="F34" s="261"/>
      <c r="G34" s="261"/>
      <c r="H34" s="261"/>
      <c r="I34" s="261"/>
      <c r="J34" s="261"/>
    </row>
    <row r="35" spans="1:10">
      <c r="A35" s="220" t="s">
        <v>502</v>
      </c>
      <c r="B35" s="230" t="s">
        <v>503</v>
      </c>
      <c r="C35" s="213"/>
      <c r="D35" s="213"/>
      <c r="E35" s="213"/>
      <c r="F35" s="213"/>
      <c r="G35" s="213"/>
      <c r="H35" s="213"/>
      <c r="I35" s="213"/>
      <c r="J35" s="213">
        <v>0</v>
      </c>
    </row>
    <row r="36" spans="1:10" ht="15" customHeight="1">
      <c r="A36" s="220" t="s">
        <v>504</v>
      </c>
      <c r="B36" s="230" t="s">
        <v>505</v>
      </c>
      <c r="C36" s="213">
        <v>56111530</v>
      </c>
      <c r="D36" s="213"/>
      <c r="E36" s="213"/>
      <c r="F36" s="213"/>
      <c r="G36" s="213"/>
      <c r="H36" s="213">
        <f>SUM(C36:G36)</f>
        <v>56111530</v>
      </c>
      <c r="I36" s="213">
        <f>SUM(D36:H36)</f>
        <v>56111530</v>
      </c>
      <c r="J36" s="213">
        <v>53210530</v>
      </c>
    </row>
    <row r="37" spans="1:10">
      <c r="A37" s="270" t="s">
        <v>818</v>
      </c>
      <c r="B37" s="271" t="s">
        <v>506</v>
      </c>
      <c r="C37" s="272">
        <f>SUM(C6+C19+C24+C29+C32+C35+C36)</f>
        <v>316299938</v>
      </c>
      <c r="D37" s="272"/>
      <c r="E37" s="272"/>
      <c r="F37" s="272"/>
      <c r="G37" s="272"/>
      <c r="H37" s="272">
        <f>SUM(C37:E37)</f>
        <v>316299938</v>
      </c>
      <c r="I37" s="272">
        <f>SUM(I6+I19+I24+I29+I36)</f>
        <v>316299938</v>
      </c>
      <c r="J37" s="272">
        <f>SUM(J6+J19+J24+J29+J32+J35+J36)</f>
        <v>301943032</v>
      </c>
    </row>
    <row r="38" spans="1:10">
      <c r="A38" s="223" t="s">
        <v>880</v>
      </c>
      <c r="B38" s="230"/>
      <c r="C38" s="261">
        <v>1600000</v>
      </c>
      <c r="D38" s="261"/>
      <c r="E38" s="261"/>
      <c r="F38" s="261"/>
      <c r="G38" s="261"/>
      <c r="H38" s="261">
        <f>SUM(C38:G38)</f>
        <v>1600000</v>
      </c>
      <c r="I38" s="261">
        <f>SUM(D38:H38)</f>
        <v>1600000</v>
      </c>
      <c r="J38" s="261">
        <v>1600000</v>
      </c>
    </row>
    <row r="39" spans="1:10">
      <c r="A39" s="223" t="s">
        <v>881</v>
      </c>
      <c r="B39" s="230"/>
      <c r="C39" s="261">
        <v>6300000</v>
      </c>
      <c r="D39" s="261"/>
      <c r="E39" s="261"/>
      <c r="F39" s="261"/>
      <c r="G39" s="261"/>
      <c r="H39" s="261">
        <f>SUM(C39:G39)</f>
        <v>6300000</v>
      </c>
      <c r="I39" s="261">
        <f>SUM(D39:H39)</f>
        <v>6300000</v>
      </c>
      <c r="J39" s="261">
        <v>6300000</v>
      </c>
    </row>
    <row r="40" spans="1:10">
      <c r="A40" s="223" t="s">
        <v>882</v>
      </c>
      <c r="B40" s="230"/>
      <c r="C40" s="261">
        <v>14200000</v>
      </c>
      <c r="D40" s="261"/>
      <c r="E40" s="261"/>
      <c r="F40" s="261"/>
      <c r="G40" s="261"/>
      <c r="H40" s="261">
        <f>SUM(C40:E40)</f>
        <v>14200000</v>
      </c>
      <c r="I40" s="261">
        <v>14200000</v>
      </c>
      <c r="J40" s="261">
        <v>14200000</v>
      </c>
    </row>
    <row r="41" spans="1:10">
      <c r="A41" s="223" t="s">
        <v>883</v>
      </c>
      <c r="B41" s="230"/>
      <c r="C41" s="261">
        <v>12106100</v>
      </c>
      <c r="D41" s="261"/>
      <c r="E41" s="261"/>
      <c r="F41" s="261"/>
      <c r="G41" s="261"/>
      <c r="H41" s="261">
        <f>SUM(C41:E41)</f>
        <v>12106100</v>
      </c>
      <c r="I41" s="261">
        <v>12106100</v>
      </c>
      <c r="J41" s="261">
        <v>0</v>
      </c>
    </row>
    <row r="42" spans="1:10">
      <c r="A42" s="223"/>
      <c r="B42" s="230"/>
      <c r="C42" s="261"/>
      <c r="D42" s="261"/>
      <c r="E42" s="261"/>
      <c r="F42" s="261"/>
      <c r="G42" s="261"/>
      <c r="H42" s="261"/>
      <c r="I42" s="261"/>
      <c r="J42" s="261"/>
    </row>
    <row r="43" spans="1:10">
      <c r="A43" s="223"/>
      <c r="B43" s="230"/>
      <c r="C43" s="261"/>
      <c r="D43" s="261"/>
      <c r="E43" s="261"/>
      <c r="F43" s="261"/>
      <c r="G43" s="261"/>
      <c r="H43" s="261"/>
      <c r="I43" s="261"/>
      <c r="J43" s="261"/>
    </row>
    <row r="44" spans="1:10">
      <c r="A44" s="223"/>
      <c r="B44" s="230"/>
      <c r="C44" s="261"/>
      <c r="D44" s="261"/>
      <c r="E44" s="261"/>
      <c r="F44" s="261"/>
      <c r="G44" s="261"/>
      <c r="H44" s="261"/>
      <c r="I44" s="261"/>
      <c r="J44" s="261"/>
    </row>
    <row r="45" spans="1:10">
      <c r="A45" s="223"/>
      <c r="B45" s="230"/>
      <c r="C45" s="261"/>
      <c r="D45" s="261"/>
      <c r="E45" s="261"/>
      <c r="F45" s="261"/>
      <c r="G45" s="261"/>
      <c r="H45" s="261"/>
      <c r="I45" s="261"/>
      <c r="J45" s="261"/>
    </row>
    <row r="46" spans="1:10">
      <c r="A46" s="223"/>
      <c r="B46" s="230"/>
      <c r="C46" s="261"/>
      <c r="D46" s="261"/>
      <c r="E46" s="261"/>
      <c r="F46" s="261"/>
      <c r="G46" s="261"/>
      <c r="H46" s="261"/>
      <c r="I46" s="261"/>
      <c r="J46" s="261"/>
    </row>
    <row r="47" spans="1:10">
      <c r="A47" s="223"/>
      <c r="B47" s="230"/>
      <c r="C47" s="261"/>
      <c r="D47" s="261"/>
      <c r="E47" s="261"/>
      <c r="F47" s="261"/>
      <c r="G47" s="261"/>
      <c r="H47" s="261"/>
      <c r="I47" s="261"/>
      <c r="J47" s="261"/>
    </row>
    <row r="48" spans="1:10">
      <c r="A48" s="225" t="s">
        <v>507</v>
      </c>
      <c r="B48" s="230" t="s">
        <v>508</v>
      </c>
      <c r="C48" s="213">
        <f>SUM(C38:C47)</f>
        <v>34206100</v>
      </c>
      <c r="D48" s="213"/>
      <c r="E48" s="213"/>
      <c r="F48" s="213"/>
      <c r="G48" s="213"/>
      <c r="H48" s="213">
        <f>SUM(H38:H47)</f>
        <v>34206100</v>
      </c>
      <c r="I48" s="213">
        <f>SUM(I38:I47)</f>
        <v>34206100</v>
      </c>
      <c r="J48" s="213">
        <f>SUM(J38:J47)</f>
        <v>22100000</v>
      </c>
    </row>
    <row r="49" spans="1:10">
      <c r="A49" s="223"/>
      <c r="B49" s="219"/>
      <c r="C49" s="261"/>
      <c r="D49" s="261"/>
      <c r="E49" s="261"/>
      <c r="F49" s="261"/>
      <c r="G49" s="261"/>
      <c r="H49" s="261"/>
      <c r="I49" s="261"/>
      <c r="J49" s="261"/>
    </row>
    <row r="50" spans="1:10">
      <c r="A50" s="223"/>
      <c r="B50" s="219"/>
      <c r="C50" s="261"/>
      <c r="D50" s="261"/>
      <c r="E50" s="261"/>
      <c r="F50" s="261"/>
      <c r="G50" s="261"/>
      <c r="H50" s="261"/>
      <c r="I50" s="261"/>
      <c r="J50" s="261"/>
    </row>
    <row r="51" spans="1:10">
      <c r="A51" s="223"/>
      <c r="B51" s="219"/>
      <c r="C51" s="261"/>
      <c r="D51" s="261"/>
      <c r="E51" s="261"/>
      <c r="F51" s="261"/>
      <c r="G51" s="261"/>
      <c r="H51" s="261"/>
      <c r="I51" s="261"/>
      <c r="J51" s="261"/>
    </row>
    <row r="52" spans="1:10">
      <c r="A52" s="223"/>
      <c r="B52" s="219"/>
      <c r="C52" s="261"/>
      <c r="D52" s="261"/>
      <c r="E52" s="261"/>
      <c r="F52" s="261"/>
      <c r="G52" s="261"/>
      <c r="H52" s="261"/>
      <c r="I52" s="261"/>
      <c r="J52" s="261"/>
    </row>
    <row r="53" spans="1:10">
      <c r="A53" s="225" t="s">
        <v>509</v>
      </c>
      <c r="B53" s="230" t="s">
        <v>510</v>
      </c>
      <c r="C53" s="213"/>
      <c r="D53" s="213"/>
      <c r="E53" s="213"/>
      <c r="F53" s="213"/>
      <c r="G53" s="213"/>
      <c r="H53" s="213"/>
      <c r="I53" s="213"/>
      <c r="J53" s="213"/>
    </row>
    <row r="54" spans="1:10">
      <c r="A54" s="223"/>
      <c r="B54" s="219"/>
      <c r="C54" s="261"/>
      <c r="D54" s="261"/>
      <c r="E54" s="261"/>
      <c r="F54" s="261"/>
      <c r="G54" s="261"/>
      <c r="H54" s="261"/>
      <c r="I54" s="261"/>
      <c r="J54" s="261"/>
    </row>
    <row r="55" spans="1:10">
      <c r="A55" s="223"/>
      <c r="B55" s="219"/>
      <c r="C55" s="261"/>
      <c r="D55" s="261"/>
      <c r="E55" s="261"/>
      <c r="F55" s="261"/>
      <c r="G55" s="261"/>
      <c r="H55" s="261"/>
      <c r="I55" s="261"/>
      <c r="J55" s="261"/>
    </row>
    <row r="56" spans="1:10">
      <c r="A56" s="223"/>
      <c r="B56" s="219"/>
      <c r="C56" s="261"/>
      <c r="D56" s="261"/>
      <c r="E56" s="261"/>
      <c r="F56" s="261"/>
      <c r="G56" s="261"/>
      <c r="H56" s="261"/>
      <c r="I56" s="261"/>
      <c r="J56" s="261"/>
    </row>
    <row r="57" spans="1:10">
      <c r="A57" s="223"/>
      <c r="B57" s="219"/>
      <c r="C57" s="261"/>
      <c r="D57" s="261"/>
      <c r="E57" s="261"/>
      <c r="F57" s="261"/>
      <c r="G57" s="261"/>
      <c r="H57" s="261"/>
      <c r="I57" s="261"/>
      <c r="J57" s="261"/>
    </row>
    <row r="58" spans="1:10">
      <c r="A58" s="225" t="s">
        <v>511</v>
      </c>
      <c r="B58" s="230" t="s">
        <v>512</v>
      </c>
      <c r="C58" s="213"/>
      <c r="D58" s="213"/>
      <c r="E58" s="213"/>
      <c r="F58" s="213"/>
      <c r="G58" s="213"/>
      <c r="H58" s="213"/>
      <c r="I58" s="213"/>
      <c r="J58" s="213">
        <v>3656100</v>
      </c>
    </row>
    <row r="59" spans="1:10">
      <c r="A59" s="225" t="s">
        <v>513</v>
      </c>
      <c r="B59" s="230" t="s">
        <v>514</v>
      </c>
      <c r="C59" s="213">
        <v>9168862</v>
      </c>
      <c r="D59" s="213"/>
      <c r="E59" s="213"/>
      <c r="F59" s="213"/>
      <c r="G59" s="213"/>
      <c r="H59" s="213">
        <f>SUM(C59:G59)</f>
        <v>9168862</v>
      </c>
      <c r="I59" s="213">
        <f>SUM(D59:H59)</f>
        <v>9168862</v>
      </c>
      <c r="J59" s="213">
        <v>9168862</v>
      </c>
    </row>
    <row r="60" spans="1:10">
      <c r="A60" s="270" t="s">
        <v>819</v>
      </c>
      <c r="B60" s="271" t="s">
        <v>515</v>
      </c>
      <c r="C60" s="272">
        <f>SUM(C48+C53+C58+C59)</f>
        <v>43374962</v>
      </c>
      <c r="D60" s="272"/>
      <c r="E60" s="272"/>
      <c r="F60" s="272"/>
      <c r="G60" s="272"/>
      <c r="H60" s="272">
        <f>SUM(C60:E60)</f>
        <v>43374962</v>
      </c>
      <c r="I60" s="272">
        <f>SUM(I48+I53+I58+I59)</f>
        <v>43374962</v>
      </c>
      <c r="J60" s="272">
        <f>SUM(J48+J53+J58+J59)</f>
        <v>34924962</v>
      </c>
    </row>
    <row r="63" spans="1:10">
      <c r="A63" s="4"/>
      <c r="B63" s="4"/>
      <c r="C63" s="4"/>
      <c r="D63" s="4"/>
      <c r="E63" s="4"/>
      <c r="F63" s="4"/>
      <c r="G63" s="4"/>
    </row>
    <row r="64" spans="1:10">
      <c r="A64" s="4"/>
      <c r="B64" s="4"/>
      <c r="C64" s="4"/>
      <c r="D64" s="4"/>
      <c r="E64" s="4"/>
      <c r="F64" s="4"/>
      <c r="G64" s="4"/>
    </row>
    <row r="65" spans="1:7">
      <c r="A65" s="4"/>
      <c r="B65" s="4"/>
      <c r="C65" s="4"/>
      <c r="D65" s="4"/>
      <c r="E65" s="4"/>
      <c r="F65" s="4"/>
      <c r="G65" s="4"/>
    </row>
    <row r="66" spans="1:7">
      <c r="A66" s="4"/>
      <c r="B66" s="4"/>
      <c r="C66" s="4"/>
      <c r="D66" s="4"/>
      <c r="E66" s="4"/>
      <c r="F66" s="4"/>
      <c r="G66" s="4"/>
    </row>
    <row r="67" spans="1:7">
      <c r="A67" s="4"/>
      <c r="B67" s="4"/>
      <c r="C67" s="4"/>
      <c r="D67" s="4"/>
      <c r="E67" s="4"/>
      <c r="F67" s="4"/>
      <c r="G67" s="4"/>
    </row>
    <row r="68" spans="1:7">
      <c r="A68" s="4"/>
      <c r="B68" s="4"/>
      <c r="C68" s="4"/>
      <c r="D68" s="4"/>
      <c r="E68" s="4"/>
      <c r="F68" s="4"/>
      <c r="G68" s="4"/>
    </row>
  </sheetData>
  <mergeCells count="3">
    <mergeCell ref="A1:J1"/>
    <mergeCell ref="A2:J2"/>
    <mergeCell ref="A3:J3"/>
  </mergeCells>
  <phoneticPr fontId="5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workbookViewId="0">
      <selection activeCell="C5" sqref="C5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hidden="1" customWidth="1"/>
    <col min="7" max="7" width="17.140625" hidden="1" customWidth="1"/>
    <col min="8" max="8" width="15.85546875" customWidth="1"/>
    <col min="9" max="9" width="14.42578125" customWidth="1"/>
    <col min="10" max="10" width="15" customWidth="1"/>
  </cols>
  <sheetData>
    <row r="1" spans="1:10" ht="24" customHeight="1">
      <c r="A1" s="429" t="s">
        <v>909</v>
      </c>
      <c r="B1" s="429"/>
      <c r="C1" s="429"/>
      <c r="D1" s="429"/>
      <c r="E1" s="429"/>
      <c r="F1" s="429"/>
      <c r="G1" s="429"/>
      <c r="H1" s="429"/>
      <c r="I1" s="429"/>
      <c r="J1" s="429"/>
    </row>
    <row r="2" spans="1:10" ht="19.5" customHeight="1">
      <c r="A2" s="419" t="s">
        <v>861</v>
      </c>
      <c r="B2" s="419"/>
      <c r="C2" s="419"/>
      <c r="D2" s="419"/>
      <c r="E2" s="419"/>
      <c r="F2" s="419"/>
      <c r="G2" s="419"/>
      <c r="H2" s="419"/>
      <c r="I2" s="419"/>
      <c r="J2" s="419"/>
    </row>
    <row r="3" spans="1:10" ht="19.5" customHeight="1">
      <c r="A3" s="418" t="s">
        <v>769</v>
      </c>
      <c r="B3" s="418"/>
      <c r="C3" s="418"/>
      <c r="D3" s="418"/>
      <c r="E3" s="418"/>
      <c r="F3" s="418"/>
      <c r="G3" s="418"/>
      <c r="H3" s="418"/>
      <c r="I3" s="418"/>
      <c r="J3" s="418"/>
    </row>
    <row r="5" spans="1:10" ht="45">
      <c r="A5" s="2" t="s">
        <v>379</v>
      </c>
      <c r="B5" s="3" t="s">
        <v>380</v>
      </c>
      <c r="C5" s="84" t="s">
        <v>252</v>
      </c>
      <c r="D5" s="84" t="s">
        <v>230</v>
      </c>
      <c r="E5" s="84" t="s">
        <v>231</v>
      </c>
      <c r="F5" s="84"/>
      <c r="G5" s="84"/>
      <c r="H5" s="196" t="s">
        <v>261</v>
      </c>
      <c r="I5" s="196" t="s">
        <v>886</v>
      </c>
      <c r="J5" s="196" t="s">
        <v>886</v>
      </c>
    </row>
    <row r="6" spans="1:10">
      <c r="A6" s="38"/>
      <c r="B6" s="38"/>
      <c r="C6" s="158"/>
      <c r="D6" s="158"/>
      <c r="E6" s="158"/>
      <c r="F6" s="158"/>
      <c r="G6" s="158"/>
      <c r="H6" s="162"/>
      <c r="I6" s="162"/>
      <c r="J6" s="162"/>
    </row>
    <row r="7" spans="1:10">
      <c r="A7" s="38"/>
      <c r="B7" s="38"/>
      <c r="C7" s="158"/>
      <c r="D7" s="158"/>
      <c r="E7" s="158"/>
      <c r="F7" s="158"/>
      <c r="G7" s="158"/>
      <c r="H7" s="162"/>
      <c r="I7" s="162"/>
      <c r="J7" s="162"/>
    </row>
    <row r="8" spans="1:10">
      <c r="A8" s="38"/>
      <c r="B8" s="38"/>
      <c r="C8" s="158"/>
      <c r="D8" s="158"/>
      <c r="E8" s="158"/>
      <c r="F8" s="158"/>
      <c r="G8" s="158"/>
      <c r="H8" s="162"/>
      <c r="I8" s="162"/>
      <c r="J8" s="162"/>
    </row>
    <row r="9" spans="1:10">
      <c r="A9" s="38"/>
      <c r="B9" s="38"/>
      <c r="C9" s="158"/>
      <c r="D9" s="158"/>
      <c r="E9" s="158"/>
      <c r="F9" s="158"/>
      <c r="G9" s="158"/>
      <c r="H9" s="162"/>
      <c r="I9" s="162"/>
      <c r="J9" s="162"/>
    </row>
    <row r="10" spans="1:10">
      <c r="A10" s="20" t="s">
        <v>216</v>
      </c>
      <c r="B10" s="10" t="s">
        <v>490</v>
      </c>
      <c r="C10" s="158">
        <v>13558038</v>
      </c>
      <c r="D10" s="158">
        <v>0</v>
      </c>
      <c r="E10" s="158">
        <v>0</v>
      </c>
      <c r="F10" s="158"/>
      <c r="G10" s="158"/>
      <c r="H10" s="162">
        <f>SUM(C10:G10)</f>
        <v>13558038</v>
      </c>
      <c r="I10" s="162">
        <v>6987933</v>
      </c>
      <c r="J10" s="162">
        <v>5768470</v>
      </c>
    </row>
    <row r="11" spans="1:10">
      <c r="A11" s="20"/>
      <c r="B11" s="10"/>
      <c r="C11" s="158"/>
      <c r="D11" s="158"/>
      <c r="E11" s="158"/>
      <c r="F11" s="158"/>
      <c r="G11" s="158"/>
      <c r="H11" s="162"/>
      <c r="I11" s="162"/>
      <c r="J11" s="162"/>
    </row>
    <row r="12" spans="1:10">
      <c r="A12" s="20"/>
      <c r="B12" s="10"/>
      <c r="C12" s="158"/>
      <c r="D12" s="158"/>
      <c r="E12" s="158"/>
      <c r="F12" s="158"/>
      <c r="G12" s="158"/>
      <c r="H12" s="162"/>
      <c r="I12" s="162"/>
      <c r="J12" s="162"/>
    </row>
    <row r="13" spans="1:10">
      <c r="A13" s="20"/>
      <c r="B13" s="10"/>
      <c r="C13" s="158"/>
      <c r="D13" s="158"/>
      <c r="E13" s="158"/>
      <c r="F13" s="158"/>
      <c r="G13" s="158"/>
      <c r="H13" s="162"/>
      <c r="I13" s="162"/>
      <c r="J13" s="162"/>
    </row>
    <row r="14" spans="1:10">
      <c r="A14" s="20"/>
      <c r="B14" s="10"/>
      <c r="C14" s="158"/>
      <c r="D14" s="158"/>
      <c r="E14" s="158"/>
      <c r="F14" s="158"/>
      <c r="G14" s="158"/>
      <c r="H14" s="162"/>
      <c r="I14" s="162"/>
      <c r="J14" s="162"/>
    </row>
    <row r="15" spans="1:10">
      <c r="A15" s="20" t="s">
        <v>215</v>
      </c>
      <c r="B15" s="10" t="s">
        <v>490</v>
      </c>
      <c r="C15" s="158"/>
      <c r="D15" s="158"/>
      <c r="E15" s="158"/>
      <c r="F15" s="158"/>
      <c r="G15" s="158"/>
      <c r="H15" s="162"/>
      <c r="I15" s="162"/>
      <c r="J15" s="162"/>
    </row>
  </sheetData>
  <mergeCells count="3">
    <mergeCell ref="A1:J1"/>
    <mergeCell ref="A2:J2"/>
    <mergeCell ref="A3:J3"/>
  </mergeCells>
  <phoneticPr fontId="51" type="noConversion"/>
  <pageMargins left="0" right="0" top="0.74803149606299213" bottom="0.74803149606299213" header="0.31496062992125984" footer="0.31496062992125984"/>
  <pageSetup paperSize="9" scale="9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workbookViewId="0">
      <selection activeCell="A2" sqref="A2:J2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419" t="s">
        <v>116</v>
      </c>
      <c r="B1" s="420"/>
      <c r="C1" s="420"/>
      <c r="D1" s="420"/>
      <c r="E1" s="420"/>
      <c r="F1" s="420"/>
      <c r="G1" s="420"/>
      <c r="H1" s="420"/>
      <c r="I1" s="420"/>
      <c r="J1" s="420"/>
    </row>
    <row r="2" spans="1:10" ht="46.5" customHeight="1">
      <c r="A2" s="418" t="s">
        <v>292</v>
      </c>
      <c r="B2" s="422"/>
      <c r="C2" s="422"/>
      <c r="D2" s="422"/>
      <c r="E2" s="422"/>
      <c r="F2" s="422"/>
      <c r="G2" s="422"/>
      <c r="H2" s="422"/>
      <c r="I2" s="422"/>
      <c r="J2" s="422"/>
    </row>
    <row r="3" spans="1:10" ht="16.5" customHeight="1">
      <c r="A3" s="95"/>
      <c r="B3" s="96"/>
      <c r="C3" s="96"/>
      <c r="D3" s="96"/>
      <c r="E3" s="96"/>
      <c r="F3" s="96"/>
      <c r="G3" s="96"/>
      <c r="H3" s="96"/>
      <c r="I3" s="96"/>
      <c r="J3" s="96"/>
    </row>
    <row r="4" spans="1:10">
      <c r="A4" s="4" t="s">
        <v>252</v>
      </c>
    </row>
    <row r="5" spans="1:10" ht="61.5" customHeight="1">
      <c r="A5" s="2" t="s">
        <v>379</v>
      </c>
      <c r="B5" s="3" t="s">
        <v>380</v>
      </c>
      <c r="C5" s="84" t="s">
        <v>218</v>
      </c>
      <c r="D5" s="84" t="s">
        <v>221</v>
      </c>
      <c r="E5" s="84" t="s">
        <v>222</v>
      </c>
      <c r="F5" s="84" t="s">
        <v>223</v>
      </c>
      <c r="G5" s="84" t="s">
        <v>237</v>
      </c>
      <c r="H5" s="84" t="s">
        <v>219</v>
      </c>
      <c r="I5" s="84" t="s">
        <v>220</v>
      </c>
      <c r="J5" s="84" t="s">
        <v>224</v>
      </c>
    </row>
    <row r="6" spans="1:10" ht="25.5">
      <c r="A6" s="53"/>
      <c r="B6" s="53"/>
      <c r="C6" s="53"/>
      <c r="D6" s="53"/>
      <c r="E6" s="53"/>
      <c r="F6" s="90" t="s">
        <v>238</v>
      </c>
      <c r="G6" s="89"/>
      <c r="H6" s="53"/>
      <c r="I6" s="53"/>
      <c r="J6" s="53"/>
    </row>
    <row r="7" spans="1:10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>
      <c r="A10" s="17" t="s">
        <v>492</v>
      </c>
      <c r="B10" s="6" t="s">
        <v>493</v>
      </c>
      <c r="C10" s="53"/>
      <c r="D10" s="53"/>
      <c r="E10" s="53"/>
      <c r="F10" s="53"/>
      <c r="G10" s="53"/>
      <c r="H10" s="53"/>
      <c r="I10" s="53"/>
      <c r="J10" s="53"/>
    </row>
    <row r="11" spans="1:10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>
      <c r="A15" s="17" t="s">
        <v>817</v>
      </c>
      <c r="B15" s="6" t="s">
        <v>494</v>
      </c>
      <c r="C15" s="53"/>
      <c r="D15" s="53"/>
      <c r="E15" s="53"/>
      <c r="F15" s="53"/>
      <c r="G15" s="53"/>
      <c r="H15" s="53"/>
      <c r="I15" s="53"/>
      <c r="J15" s="53"/>
    </row>
    <row r="16" spans="1:10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>
      <c r="A20" s="5" t="s">
        <v>496</v>
      </c>
      <c r="B20" s="6" t="s">
        <v>497</v>
      </c>
      <c r="C20" s="53"/>
      <c r="D20" s="53"/>
      <c r="E20" s="53"/>
      <c r="F20" s="53"/>
      <c r="G20" s="53"/>
      <c r="H20" s="53"/>
      <c r="I20" s="53"/>
      <c r="J20" s="53"/>
    </row>
    <row r="21" spans="1:10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>
      <c r="A23" s="17" t="s">
        <v>498</v>
      </c>
      <c r="B23" s="6" t="s">
        <v>499</v>
      </c>
      <c r="C23" s="53"/>
      <c r="D23" s="53"/>
      <c r="E23" s="53"/>
      <c r="F23" s="53"/>
      <c r="G23" s="53"/>
      <c r="H23" s="53"/>
      <c r="I23" s="53"/>
      <c r="J23" s="53"/>
    </row>
    <row r="24" spans="1:10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>
      <c r="A26" s="17" t="s">
        <v>500</v>
      </c>
      <c r="B26" s="6" t="s">
        <v>501</v>
      </c>
      <c r="C26" s="53"/>
      <c r="D26" s="53"/>
      <c r="E26" s="53"/>
      <c r="F26" s="53"/>
      <c r="G26" s="53"/>
      <c r="H26" s="53"/>
      <c r="I26" s="53"/>
      <c r="J26" s="53"/>
    </row>
    <row r="27" spans="1:10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>
      <c r="A29" s="5" t="s">
        <v>502</v>
      </c>
      <c r="B29" s="6" t="s">
        <v>503</v>
      </c>
      <c r="C29" s="53"/>
      <c r="D29" s="53"/>
      <c r="E29" s="53"/>
      <c r="F29" s="53"/>
      <c r="G29" s="53"/>
      <c r="H29" s="53"/>
      <c r="I29" s="53"/>
      <c r="J29" s="53"/>
    </row>
    <row r="30" spans="1:10">
      <c r="A30" s="5" t="s">
        <v>504</v>
      </c>
      <c r="B30" s="6" t="s">
        <v>505</v>
      </c>
      <c r="C30" s="53"/>
      <c r="D30" s="53"/>
      <c r="E30" s="53"/>
      <c r="F30" s="53"/>
      <c r="G30" s="53"/>
      <c r="H30" s="53"/>
      <c r="I30" s="53"/>
      <c r="J30" s="53"/>
    </row>
    <row r="31" spans="1:10" ht="15.75">
      <c r="A31" s="26" t="s">
        <v>818</v>
      </c>
      <c r="B31" s="12" t="s">
        <v>506</v>
      </c>
      <c r="C31" s="53"/>
      <c r="D31" s="53"/>
      <c r="E31" s="53"/>
      <c r="F31" s="53"/>
      <c r="G31" s="53"/>
      <c r="H31" s="53"/>
      <c r="I31" s="53"/>
      <c r="J31" s="53"/>
    </row>
    <row r="32" spans="1:10" ht="15.75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75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75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75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>
      <c r="A36" s="17" t="s">
        <v>507</v>
      </c>
      <c r="B36" s="6" t="s">
        <v>508</v>
      </c>
      <c r="C36" s="53"/>
      <c r="D36" s="53"/>
      <c r="E36" s="53"/>
      <c r="F36" s="53"/>
      <c r="G36" s="53"/>
      <c r="H36" s="53"/>
      <c r="I36" s="53"/>
      <c r="J36" s="53"/>
    </row>
    <row r="37" spans="1:10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>
      <c r="A41" s="17" t="s">
        <v>509</v>
      </c>
      <c r="B41" s="6" t="s">
        <v>510</v>
      </c>
      <c r="C41" s="53"/>
      <c r="D41" s="53"/>
      <c r="E41" s="53"/>
      <c r="F41" s="53"/>
      <c r="G41" s="53"/>
      <c r="H41" s="53"/>
      <c r="I41" s="53"/>
      <c r="J41" s="53"/>
    </row>
    <row r="42" spans="1:10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>
      <c r="A46" s="17" t="s">
        <v>511</v>
      </c>
      <c r="B46" s="6" t="s">
        <v>512</v>
      </c>
      <c r="C46" s="53"/>
      <c r="D46" s="53"/>
      <c r="E46" s="53"/>
      <c r="F46" s="53"/>
      <c r="G46" s="53"/>
      <c r="H46" s="53"/>
      <c r="I46" s="53"/>
      <c r="J46" s="53"/>
    </row>
    <row r="47" spans="1:10">
      <c r="A47" s="17" t="s">
        <v>513</v>
      </c>
      <c r="B47" s="6" t="s">
        <v>514</v>
      </c>
      <c r="C47" s="53"/>
      <c r="D47" s="53"/>
      <c r="E47" s="53"/>
      <c r="F47" s="53"/>
      <c r="G47" s="53"/>
      <c r="H47" s="53"/>
      <c r="I47" s="53"/>
      <c r="J47" s="53"/>
    </row>
    <row r="48" spans="1:10" ht="15.75">
      <c r="A48" s="26" t="s">
        <v>819</v>
      </c>
      <c r="B48" s="12" t="s">
        <v>515</v>
      </c>
      <c r="C48" s="53"/>
      <c r="D48" s="53"/>
      <c r="E48" s="53"/>
      <c r="F48" s="53"/>
      <c r="G48" s="53"/>
      <c r="H48" s="53"/>
      <c r="I48" s="53"/>
      <c r="J48" s="53"/>
    </row>
  </sheetData>
  <mergeCells count="2">
    <mergeCell ref="A2:J2"/>
    <mergeCell ref="A1:J1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workbookViewId="0">
      <selection activeCell="A29" sqref="A29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419" t="s">
        <v>116</v>
      </c>
      <c r="B1" s="420"/>
      <c r="C1" s="420"/>
      <c r="D1" s="420"/>
      <c r="E1" s="420"/>
      <c r="F1" s="420"/>
      <c r="G1" s="420"/>
      <c r="H1" s="420"/>
    </row>
    <row r="2" spans="1:9" ht="82.5" customHeight="1">
      <c r="A2" s="418" t="s">
        <v>324</v>
      </c>
      <c r="B2" s="418"/>
      <c r="C2" s="418"/>
      <c r="D2" s="418"/>
      <c r="E2" s="418"/>
      <c r="F2" s="418"/>
      <c r="G2" s="418"/>
      <c r="H2" s="418"/>
    </row>
    <row r="3" spans="1:9" ht="20.25" customHeight="1">
      <c r="A3" s="93"/>
      <c r="B3" s="94"/>
      <c r="C3" s="94"/>
      <c r="D3" s="94"/>
      <c r="E3" s="94"/>
      <c r="F3" s="94"/>
      <c r="G3" s="94"/>
      <c r="H3" s="94"/>
    </row>
    <row r="4" spans="1:9">
      <c r="A4" s="4" t="s">
        <v>252</v>
      </c>
    </row>
    <row r="5" spans="1:9" ht="86.25" customHeight="1">
      <c r="A5" s="2" t="s">
        <v>379</v>
      </c>
      <c r="B5" s="3" t="s">
        <v>380</v>
      </c>
      <c r="C5" s="84" t="s">
        <v>219</v>
      </c>
      <c r="D5" s="84" t="s">
        <v>220</v>
      </c>
      <c r="E5" s="84" t="s">
        <v>225</v>
      </c>
      <c r="F5" s="84" t="s">
        <v>226</v>
      </c>
      <c r="G5" s="84" t="s">
        <v>233</v>
      </c>
      <c r="H5" s="84" t="s">
        <v>234</v>
      </c>
      <c r="I5" s="84" t="s">
        <v>359</v>
      </c>
    </row>
    <row r="6" spans="1:9">
      <c r="A6" s="29" t="s">
        <v>45</v>
      </c>
      <c r="B6" s="5" t="s">
        <v>692</v>
      </c>
      <c r="C6" s="53"/>
      <c r="D6" s="53"/>
      <c r="E6" s="89"/>
      <c r="F6" s="53"/>
      <c r="G6" s="53"/>
      <c r="H6" s="53"/>
      <c r="I6" s="53"/>
    </row>
    <row r="7" spans="1:9">
      <c r="A7" s="69" t="s">
        <v>529</v>
      </c>
      <c r="B7" s="69" t="s">
        <v>692</v>
      </c>
      <c r="C7" s="53"/>
      <c r="D7" s="53"/>
      <c r="E7" s="53"/>
      <c r="F7" s="53"/>
      <c r="G7" s="53"/>
      <c r="H7" s="53"/>
      <c r="I7" s="53"/>
    </row>
    <row r="8" spans="1:9" ht="30">
      <c r="A8" s="16" t="s">
        <v>693</v>
      </c>
      <c r="B8" s="5" t="s">
        <v>694</v>
      </c>
      <c r="C8" s="53"/>
      <c r="D8" s="53"/>
      <c r="E8" s="53"/>
      <c r="F8" s="53"/>
      <c r="G8" s="53"/>
      <c r="H8" s="53"/>
      <c r="I8" s="53"/>
    </row>
    <row r="9" spans="1:9">
      <c r="A9" s="29" t="s">
        <v>112</v>
      </c>
      <c r="B9" s="5" t="s">
        <v>695</v>
      </c>
      <c r="C9" s="53"/>
      <c r="D9" s="53"/>
      <c r="E9" s="53"/>
      <c r="F9" s="53"/>
      <c r="G9" s="53"/>
      <c r="H9" s="53"/>
      <c r="I9" s="53"/>
    </row>
    <row r="10" spans="1:9">
      <c r="A10" s="69" t="s">
        <v>529</v>
      </c>
      <c r="B10" s="69" t="s">
        <v>695</v>
      </c>
      <c r="C10" s="53"/>
      <c r="D10" s="53"/>
      <c r="E10" s="53"/>
      <c r="F10" s="53"/>
      <c r="G10" s="53"/>
      <c r="H10" s="53"/>
      <c r="I10" s="53"/>
    </row>
    <row r="11" spans="1:9">
      <c r="A11" s="15" t="s">
        <v>65</v>
      </c>
      <c r="B11" s="9" t="s">
        <v>696</v>
      </c>
      <c r="C11" s="53"/>
      <c r="D11" s="53"/>
      <c r="E11" s="53"/>
      <c r="F11" s="53"/>
      <c r="G11" s="53"/>
      <c r="H11" s="53"/>
      <c r="I11" s="53"/>
    </row>
    <row r="12" spans="1:9">
      <c r="A12" s="16" t="s">
        <v>113</v>
      </c>
      <c r="B12" s="5" t="s">
        <v>697</v>
      </c>
      <c r="C12" s="53"/>
      <c r="D12" s="53"/>
      <c r="E12" s="53"/>
      <c r="F12" s="53"/>
      <c r="G12" s="53"/>
      <c r="H12" s="53"/>
      <c r="I12" s="53"/>
    </row>
    <row r="13" spans="1:9">
      <c r="A13" s="69" t="s">
        <v>537</v>
      </c>
      <c r="B13" s="69" t="s">
        <v>697</v>
      </c>
      <c r="C13" s="53"/>
      <c r="D13" s="53"/>
      <c r="E13" s="53"/>
      <c r="F13" s="53"/>
      <c r="G13" s="53"/>
      <c r="H13" s="53"/>
      <c r="I13" s="53"/>
    </row>
    <row r="14" spans="1:9">
      <c r="A14" s="29" t="s">
        <v>698</v>
      </c>
      <c r="B14" s="5" t="s">
        <v>699</v>
      </c>
      <c r="C14" s="53"/>
      <c r="D14" s="53"/>
      <c r="E14" s="53"/>
      <c r="F14" s="53"/>
      <c r="G14" s="53"/>
      <c r="H14" s="53"/>
      <c r="I14" s="53"/>
    </row>
    <row r="15" spans="1:9">
      <c r="A15" s="17" t="s">
        <v>114</v>
      </c>
      <c r="B15" s="5" t="s">
        <v>700</v>
      </c>
      <c r="C15" s="38"/>
      <c r="D15" s="38"/>
      <c r="E15" s="38"/>
      <c r="F15" s="38"/>
      <c r="G15" s="38"/>
      <c r="H15" s="38"/>
      <c r="I15" s="38"/>
    </row>
    <row r="16" spans="1:9">
      <c r="A16" s="69" t="s">
        <v>538</v>
      </c>
      <c r="B16" s="69" t="s">
        <v>700</v>
      </c>
      <c r="C16" s="38"/>
      <c r="D16" s="38"/>
      <c r="E16" s="38"/>
      <c r="F16" s="38"/>
      <c r="G16" s="38"/>
      <c r="H16" s="38"/>
      <c r="I16" s="38"/>
    </row>
    <row r="17" spans="1:9">
      <c r="A17" s="29" t="s">
        <v>701</v>
      </c>
      <c r="B17" s="5" t="s">
        <v>702</v>
      </c>
      <c r="C17" s="38"/>
      <c r="D17" s="38"/>
      <c r="E17" s="38"/>
      <c r="F17" s="38"/>
      <c r="G17" s="38"/>
      <c r="H17" s="38"/>
      <c r="I17" s="38"/>
    </row>
    <row r="18" spans="1:9">
      <c r="A18" s="30" t="s">
        <v>66</v>
      </c>
      <c r="B18" s="9" t="s">
        <v>703</v>
      </c>
      <c r="C18" s="38"/>
      <c r="D18" s="38"/>
      <c r="E18" s="38"/>
      <c r="F18" s="38"/>
      <c r="G18" s="38"/>
      <c r="H18" s="38"/>
      <c r="I18" s="38"/>
    </row>
    <row r="19" spans="1:9">
      <c r="A19" s="16" t="s">
        <v>718</v>
      </c>
      <c r="B19" s="5" t="s">
        <v>719</v>
      </c>
      <c r="C19" s="38"/>
      <c r="D19" s="38"/>
      <c r="E19" s="38"/>
      <c r="F19" s="38"/>
      <c r="G19" s="38"/>
      <c r="H19" s="38"/>
      <c r="I19" s="38"/>
    </row>
    <row r="20" spans="1:9">
      <c r="A20" s="17" t="s">
        <v>720</v>
      </c>
      <c r="B20" s="5" t="s">
        <v>721</v>
      </c>
      <c r="C20" s="38"/>
      <c r="D20" s="38"/>
      <c r="E20" s="38"/>
      <c r="F20" s="38"/>
      <c r="G20" s="38"/>
      <c r="H20" s="38"/>
      <c r="I20" s="38"/>
    </row>
    <row r="21" spans="1:9">
      <c r="A21" s="29" t="s">
        <v>722</v>
      </c>
      <c r="B21" s="5" t="s">
        <v>723</v>
      </c>
      <c r="C21" s="38"/>
      <c r="D21" s="38"/>
      <c r="E21" s="38"/>
      <c r="F21" s="38"/>
      <c r="G21" s="38"/>
      <c r="H21" s="38"/>
      <c r="I21" s="38"/>
    </row>
    <row r="22" spans="1:9">
      <c r="A22" s="29" t="s">
        <v>50</v>
      </c>
      <c r="B22" s="5" t="s">
        <v>724</v>
      </c>
      <c r="C22" s="38"/>
      <c r="D22" s="38"/>
      <c r="E22" s="38"/>
      <c r="F22" s="38"/>
      <c r="G22" s="38"/>
      <c r="H22" s="38"/>
      <c r="I22" s="38"/>
    </row>
    <row r="23" spans="1:9">
      <c r="A23" s="69" t="s">
        <v>563</v>
      </c>
      <c r="B23" s="69" t="s">
        <v>724</v>
      </c>
      <c r="C23" s="38"/>
      <c r="D23" s="38"/>
      <c r="E23" s="38"/>
      <c r="F23" s="38"/>
      <c r="G23" s="38"/>
      <c r="H23" s="38"/>
      <c r="I23" s="38"/>
    </row>
    <row r="24" spans="1:9">
      <c r="A24" s="69" t="s">
        <v>564</v>
      </c>
      <c r="B24" s="69" t="s">
        <v>724</v>
      </c>
      <c r="C24" s="38"/>
      <c r="D24" s="38"/>
      <c r="E24" s="38"/>
      <c r="F24" s="38"/>
      <c r="G24" s="38"/>
      <c r="H24" s="38"/>
      <c r="I24" s="38"/>
    </row>
    <row r="25" spans="1:9">
      <c r="A25" s="77" t="s">
        <v>565</v>
      </c>
      <c r="B25" s="77" t="s">
        <v>724</v>
      </c>
      <c r="C25" s="38"/>
      <c r="D25" s="38"/>
      <c r="E25" s="38"/>
      <c r="F25" s="38"/>
      <c r="G25" s="38"/>
      <c r="H25" s="38"/>
      <c r="I25" s="38"/>
    </row>
    <row r="26" spans="1:9">
      <c r="A26" s="78" t="s">
        <v>69</v>
      </c>
      <c r="B26" s="50" t="s">
        <v>725</v>
      </c>
      <c r="C26" s="38"/>
      <c r="D26" s="38"/>
      <c r="E26" s="38"/>
      <c r="F26" s="38"/>
      <c r="G26" s="38"/>
      <c r="H26" s="38"/>
      <c r="I26" s="38"/>
    </row>
    <row r="27" spans="1:9">
      <c r="A27" s="138"/>
      <c r="B27" s="139"/>
    </row>
    <row r="28" spans="1:9" ht="24.75" customHeight="1">
      <c r="A28" s="2" t="s">
        <v>379</v>
      </c>
      <c r="B28" s="3" t="s">
        <v>380</v>
      </c>
      <c r="C28" s="38"/>
      <c r="D28" s="38"/>
      <c r="E28" s="38"/>
    </row>
    <row r="29" spans="1:9" ht="26.25">
      <c r="A29" s="143" t="s">
        <v>352</v>
      </c>
      <c r="B29" s="50"/>
      <c r="C29" s="38"/>
      <c r="D29" s="38"/>
      <c r="E29" s="38"/>
    </row>
    <row r="30" spans="1:9" ht="15.75">
      <c r="A30" s="141" t="s">
        <v>346</v>
      </c>
      <c r="B30" s="50"/>
      <c r="C30" s="38"/>
      <c r="D30" s="38"/>
      <c r="E30" s="38"/>
    </row>
    <row r="31" spans="1:9" ht="31.5">
      <c r="A31" s="141" t="s">
        <v>347</v>
      </c>
      <c r="B31" s="50"/>
      <c r="C31" s="38"/>
      <c r="D31" s="38"/>
      <c r="E31" s="38"/>
    </row>
    <row r="32" spans="1:9" ht="15.75">
      <c r="A32" s="141" t="s">
        <v>348</v>
      </c>
      <c r="B32" s="50"/>
      <c r="C32" s="38"/>
      <c r="D32" s="38"/>
      <c r="E32" s="38"/>
    </row>
    <row r="33" spans="1:7" ht="31.5">
      <c r="A33" s="141" t="s">
        <v>349</v>
      </c>
      <c r="B33" s="50"/>
      <c r="C33" s="38"/>
      <c r="D33" s="38"/>
      <c r="E33" s="38"/>
    </row>
    <row r="34" spans="1:7" ht="15.75">
      <c r="A34" s="141" t="s">
        <v>350</v>
      </c>
      <c r="B34" s="50"/>
      <c r="C34" s="38"/>
      <c r="D34" s="38"/>
      <c r="E34" s="38"/>
    </row>
    <row r="35" spans="1:7" ht="15.75">
      <c r="A35" s="141" t="s">
        <v>351</v>
      </c>
      <c r="B35" s="50"/>
      <c r="C35" s="38"/>
      <c r="D35" s="38"/>
      <c r="E35" s="38"/>
    </row>
    <row r="36" spans="1:7">
      <c r="A36" s="78" t="s">
        <v>313</v>
      </c>
      <c r="B36" s="50"/>
      <c r="C36" s="38"/>
      <c r="D36" s="38"/>
      <c r="E36" s="38"/>
    </row>
    <row r="37" spans="1:7">
      <c r="A37" s="138"/>
      <c r="B37" s="139"/>
    </row>
    <row r="38" spans="1:7">
      <c r="A38" s="138"/>
      <c r="B38" s="139"/>
    </row>
    <row r="39" spans="1:7">
      <c r="A39" s="138"/>
      <c r="B39" s="139"/>
    </row>
    <row r="40" spans="1:7">
      <c r="A40" s="138"/>
      <c r="B40" s="139"/>
    </row>
    <row r="41" spans="1:7">
      <c r="A41" s="138"/>
      <c r="B41" s="139"/>
    </row>
    <row r="42" spans="1:7">
      <c r="A42" s="138"/>
      <c r="B42" s="139"/>
    </row>
    <row r="43" spans="1:7">
      <c r="A43" s="138"/>
      <c r="B43" s="139"/>
    </row>
    <row r="44" spans="1:7">
      <c r="A44" s="138"/>
      <c r="B44" s="139"/>
    </row>
    <row r="45" spans="1:7">
      <c r="A45" s="138"/>
      <c r="B45" s="139"/>
    </row>
    <row r="47" spans="1:7">
      <c r="A47" s="4"/>
      <c r="B47" s="4"/>
      <c r="C47" s="4"/>
      <c r="D47" s="4"/>
      <c r="E47" s="4"/>
      <c r="F47" s="4"/>
      <c r="G47" s="4"/>
    </row>
    <row r="48" spans="1:7">
      <c r="A48" s="91" t="s">
        <v>235</v>
      </c>
      <c r="B48" s="4"/>
      <c r="C48" s="4"/>
      <c r="D48" s="4"/>
      <c r="E48" s="4"/>
      <c r="F48" s="4"/>
      <c r="G48" s="4"/>
    </row>
    <row r="49" spans="1:8" ht="15.75">
      <c r="A49" s="92" t="s">
        <v>239</v>
      </c>
      <c r="B49" s="4"/>
      <c r="C49" s="4"/>
      <c r="D49" s="4"/>
      <c r="E49" s="4"/>
      <c r="F49" s="4"/>
      <c r="G49" s="4"/>
    </row>
    <row r="50" spans="1:8" ht="15.75">
      <c r="A50" s="92" t="s">
        <v>240</v>
      </c>
      <c r="B50" s="4"/>
      <c r="C50" s="4"/>
      <c r="D50" s="4"/>
      <c r="E50" s="4"/>
      <c r="F50" s="4"/>
      <c r="G50" s="4"/>
    </row>
    <row r="51" spans="1:8" ht="15.75">
      <c r="A51" s="92" t="s">
        <v>241</v>
      </c>
      <c r="B51" s="4"/>
      <c r="C51" s="4"/>
      <c r="D51" s="4"/>
      <c r="E51" s="4"/>
      <c r="F51" s="4"/>
      <c r="G51" s="4"/>
    </row>
    <row r="52" spans="1:8" ht="15.75">
      <c r="A52" s="92" t="s">
        <v>242</v>
      </c>
      <c r="B52" s="4"/>
      <c r="C52" s="4"/>
      <c r="D52" s="4"/>
      <c r="E52" s="4"/>
      <c r="F52" s="4"/>
      <c r="G52" s="4"/>
    </row>
    <row r="53" spans="1:8" ht="15.75">
      <c r="A53" s="92" t="s">
        <v>243</v>
      </c>
      <c r="B53" s="4"/>
      <c r="C53" s="4"/>
      <c r="D53" s="4"/>
      <c r="E53" s="4"/>
      <c r="F53" s="4"/>
      <c r="G53" s="4"/>
    </row>
    <row r="54" spans="1:8">
      <c r="A54" s="91" t="s">
        <v>236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431" t="s">
        <v>244</v>
      </c>
      <c r="B56" s="432"/>
      <c r="C56" s="432"/>
      <c r="D56" s="432"/>
      <c r="E56" s="432"/>
      <c r="F56" s="432"/>
      <c r="G56" s="432"/>
      <c r="H56" s="432"/>
    </row>
    <row r="59" spans="1:8" ht="15.75">
      <c r="A59" s="79" t="s">
        <v>246</v>
      </c>
    </row>
    <row r="60" spans="1:8" ht="15.75">
      <c r="A60" s="92" t="s">
        <v>247</v>
      </c>
    </row>
    <row r="61" spans="1:8" ht="15.75">
      <c r="A61" s="92" t="s">
        <v>248</v>
      </c>
    </row>
    <row r="62" spans="1:8" ht="15.75">
      <c r="A62" s="92" t="s">
        <v>249</v>
      </c>
    </row>
    <row r="63" spans="1:8">
      <c r="A63" s="91" t="s">
        <v>245</v>
      </c>
    </row>
    <row r="64" spans="1:8" ht="15.75">
      <c r="A64" s="92" t="s">
        <v>250</v>
      </c>
    </row>
    <row r="66" spans="1:1" ht="15.75">
      <c r="A66" s="136" t="s">
        <v>344</v>
      </c>
    </row>
    <row r="67" spans="1:1" ht="15.75">
      <c r="A67" s="136" t="s">
        <v>345</v>
      </c>
    </row>
    <row r="68" spans="1:1" ht="15.75">
      <c r="A68" s="137" t="s">
        <v>346</v>
      </c>
    </row>
    <row r="69" spans="1:1" ht="15.75">
      <c r="A69" s="137" t="s">
        <v>347</v>
      </c>
    </row>
    <row r="70" spans="1:1" ht="15.75">
      <c r="A70" s="137" t="s">
        <v>348</v>
      </c>
    </row>
    <row r="71" spans="1:1" ht="15.75">
      <c r="A71" s="137" t="s">
        <v>349</v>
      </c>
    </row>
    <row r="72" spans="1:1" ht="15.75">
      <c r="A72" s="137" t="s">
        <v>350</v>
      </c>
    </row>
    <row r="73" spans="1:1" ht="15.75">
      <c r="A73" s="137" t="s">
        <v>351</v>
      </c>
    </row>
  </sheetData>
  <mergeCells count="3">
    <mergeCell ref="A2:H2"/>
    <mergeCell ref="A56:H56"/>
    <mergeCell ref="A1:H1"/>
  </mergeCells>
  <phoneticPr fontId="51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22" workbookViewId="0">
      <selection sqref="A1:B43"/>
    </sheetView>
  </sheetViews>
  <sheetFormatPr defaultRowHeight="15"/>
  <cols>
    <col min="1" max="1" width="83.28515625" customWidth="1"/>
    <col min="2" max="2" width="19.5703125" customWidth="1"/>
  </cols>
  <sheetData>
    <row r="1" spans="1:7" ht="27" customHeight="1">
      <c r="A1" s="419" t="s">
        <v>116</v>
      </c>
      <c r="B1" s="420"/>
    </row>
    <row r="2" spans="1:7" ht="71.25" customHeight="1">
      <c r="A2" s="418" t="s">
        <v>315</v>
      </c>
      <c r="B2" s="418"/>
      <c r="C2" s="99"/>
      <c r="D2" s="99"/>
      <c r="E2" s="99"/>
      <c r="F2" s="99"/>
      <c r="G2" s="99"/>
    </row>
    <row r="3" spans="1:7" ht="24" customHeight="1">
      <c r="A3" s="95"/>
      <c r="B3" s="95"/>
      <c r="C3" s="99"/>
      <c r="D3" s="99"/>
      <c r="E3" s="99"/>
      <c r="F3" s="99"/>
      <c r="G3" s="99"/>
    </row>
    <row r="4" spans="1:7" ht="22.5" customHeight="1">
      <c r="A4" s="4" t="s">
        <v>252</v>
      </c>
    </row>
    <row r="5" spans="1:7" ht="18">
      <c r="A5" s="55" t="s">
        <v>255</v>
      </c>
      <c r="B5" s="54" t="s">
        <v>261</v>
      </c>
    </row>
    <row r="6" spans="1:7">
      <c r="A6" s="53" t="s">
        <v>361</v>
      </c>
      <c r="B6" s="53"/>
    </row>
    <row r="7" spans="1:7">
      <c r="A7" s="100" t="s">
        <v>362</v>
      </c>
      <c r="B7" s="53"/>
    </row>
    <row r="8" spans="1:7">
      <c r="A8" s="53" t="s">
        <v>363</v>
      </c>
      <c r="B8" s="53"/>
    </row>
    <row r="9" spans="1:7">
      <c r="A9" s="53" t="s">
        <v>364</v>
      </c>
      <c r="B9" s="53"/>
    </row>
    <row r="10" spans="1:7">
      <c r="A10" s="53" t="s">
        <v>365</v>
      </c>
      <c r="B10" s="53"/>
    </row>
    <row r="11" spans="1:7">
      <c r="A11" s="53" t="s">
        <v>366</v>
      </c>
      <c r="B11" s="53"/>
    </row>
    <row r="12" spans="1:7">
      <c r="A12" s="53" t="s">
        <v>367</v>
      </c>
      <c r="B12" s="53"/>
    </row>
    <row r="13" spans="1:7">
      <c r="A13" s="53" t="s">
        <v>368</v>
      </c>
      <c r="B13" s="53"/>
    </row>
    <row r="14" spans="1:7">
      <c r="A14" s="98" t="s">
        <v>264</v>
      </c>
      <c r="B14" s="103"/>
    </row>
    <row r="15" spans="1:7" ht="30">
      <c r="A15" s="101" t="s">
        <v>256</v>
      </c>
      <c r="B15" s="53"/>
    </row>
    <row r="16" spans="1:7" ht="30">
      <c r="A16" s="101" t="s">
        <v>257</v>
      </c>
      <c r="B16" s="53"/>
    </row>
    <row r="17" spans="1:2">
      <c r="A17" s="102" t="s">
        <v>258</v>
      </c>
      <c r="B17" s="53"/>
    </row>
    <row r="18" spans="1:2">
      <c r="A18" s="102" t="s">
        <v>259</v>
      </c>
      <c r="B18" s="53"/>
    </row>
    <row r="19" spans="1:2">
      <c r="A19" s="53" t="s">
        <v>262</v>
      </c>
      <c r="B19" s="53"/>
    </row>
    <row r="20" spans="1:2">
      <c r="A20" s="64" t="s">
        <v>260</v>
      </c>
      <c r="B20" s="53"/>
    </row>
    <row r="21" spans="1:2" ht="31.5">
      <c r="A21" s="104" t="s">
        <v>263</v>
      </c>
      <c r="B21" s="31"/>
    </row>
    <row r="22" spans="1:2" ht="15.75">
      <c r="A22" s="56" t="s">
        <v>115</v>
      </c>
      <c r="B22" s="57"/>
    </row>
    <row r="25" spans="1:2" ht="18">
      <c r="A25" s="55" t="s">
        <v>255</v>
      </c>
      <c r="B25" s="54" t="s">
        <v>261</v>
      </c>
    </row>
    <row r="26" spans="1:2">
      <c r="A26" s="53" t="s">
        <v>361</v>
      </c>
      <c r="B26" s="53"/>
    </row>
    <row r="27" spans="1:2">
      <c r="A27" s="100" t="s">
        <v>362</v>
      </c>
      <c r="B27" s="53"/>
    </row>
    <row r="28" spans="1:2">
      <c r="A28" s="53" t="s">
        <v>363</v>
      </c>
      <c r="B28" s="53"/>
    </row>
    <row r="29" spans="1:2">
      <c r="A29" s="53" t="s">
        <v>364</v>
      </c>
      <c r="B29" s="53"/>
    </row>
    <row r="30" spans="1:2">
      <c r="A30" s="53" t="s">
        <v>365</v>
      </c>
      <c r="B30" s="53"/>
    </row>
    <row r="31" spans="1:2">
      <c r="A31" s="53" t="s">
        <v>366</v>
      </c>
      <c r="B31" s="53"/>
    </row>
    <row r="32" spans="1:2">
      <c r="A32" s="53" t="s">
        <v>367</v>
      </c>
      <c r="B32" s="53"/>
    </row>
    <row r="33" spans="1:2">
      <c r="A33" s="53" t="s">
        <v>368</v>
      </c>
      <c r="B33" s="53"/>
    </row>
    <row r="34" spans="1:2">
      <c r="A34" s="98" t="s">
        <v>264</v>
      </c>
      <c r="B34" s="103"/>
    </row>
    <row r="35" spans="1:2" ht="30">
      <c r="A35" s="101" t="s">
        <v>256</v>
      </c>
      <c r="B35" s="53"/>
    </row>
    <row r="36" spans="1:2" ht="30">
      <c r="A36" s="101" t="s">
        <v>257</v>
      </c>
      <c r="B36" s="53"/>
    </row>
    <row r="37" spans="1:2">
      <c r="A37" s="102" t="s">
        <v>258</v>
      </c>
      <c r="B37" s="53"/>
    </row>
    <row r="38" spans="1:2">
      <c r="A38" s="102" t="s">
        <v>259</v>
      </c>
      <c r="B38" s="53"/>
    </row>
    <row r="39" spans="1:2">
      <c r="A39" s="53" t="s">
        <v>262</v>
      </c>
      <c r="B39" s="53"/>
    </row>
    <row r="40" spans="1:2">
      <c r="A40" s="64" t="s">
        <v>260</v>
      </c>
      <c r="B40" s="53"/>
    </row>
    <row r="41" spans="1:2" ht="31.5">
      <c r="A41" s="104" t="s">
        <v>263</v>
      </c>
      <c r="B41" s="31"/>
    </row>
    <row r="42" spans="1:2" ht="15.75">
      <c r="A42" s="56" t="s">
        <v>115</v>
      </c>
      <c r="B42" s="57"/>
    </row>
  </sheetData>
  <mergeCells count="2">
    <mergeCell ref="A2:B2"/>
    <mergeCell ref="A1:B1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workbookViewId="0">
      <selection activeCell="E5" sqref="E5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419" t="s">
        <v>116</v>
      </c>
      <c r="B1" s="422"/>
      <c r="C1" s="422"/>
      <c r="D1" s="422"/>
    </row>
    <row r="2" spans="1:4" ht="48.75" customHeight="1">
      <c r="A2" s="418" t="s">
        <v>325</v>
      </c>
      <c r="B2" s="422"/>
      <c r="C2" s="422"/>
      <c r="D2" s="421"/>
    </row>
    <row r="3" spans="1:4" ht="21" customHeight="1">
      <c r="A3" s="95"/>
      <c r="B3" s="96"/>
      <c r="C3" s="96"/>
    </row>
    <row r="4" spans="1:4">
      <c r="A4" s="4" t="s">
        <v>252</v>
      </c>
    </row>
    <row r="5" spans="1:4" ht="25.5">
      <c r="A5" s="54" t="s">
        <v>217</v>
      </c>
      <c r="B5" s="3" t="s">
        <v>380</v>
      </c>
      <c r="C5" s="122" t="s">
        <v>316</v>
      </c>
      <c r="D5" s="122" t="s">
        <v>318</v>
      </c>
    </row>
    <row r="6" spans="1:4">
      <c r="A6" s="16" t="s">
        <v>829</v>
      </c>
      <c r="B6" s="5" t="s">
        <v>528</v>
      </c>
      <c r="C6" s="38"/>
      <c r="D6" s="38"/>
    </row>
    <row r="7" spans="1:4">
      <c r="A7" s="25" t="s">
        <v>529</v>
      </c>
      <c r="B7" s="25" t="s">
        <v>528</v>
      </c>
      <c r="C7" s="38"/>
      <c r="D7" s="38"/>
    </row>
    <row r="8" spans="1:4">
      <c r="A8" s="25" t="s">
        <v>530</v>
      </c>
      <c r="B8" s="25" t="s">
        <v>528</v>
      </c>
      <c r="C8" s="38"/>
      <c r="D8" s="38"/>
    </row>
    <row r="9" spans="1:4" ht="30">
      <c r="A9" s="16" t="s">
        <v>531</v>
      </c>
      <c r="B9" s="5" t="s">
        <v>532</v>
      </c>
      <c r="C9" s="38"/>
      <c r="D9" s="38"/>
    </row>
    <row r="10" spans="1:4">
      <c r="A10" s="16" t="s">
        <v>828</v>
      </c>
      <c r="B10" s="5" t="s">
        <v>533</v>
      </c>
      <c r="C10" s="38"/>
      <c r="D10" s="38"/>
    </row>
    <row r="11" spans="1:4">
      <c r="A11" s="25" t="s">
        <v>529</v>
      </c>
      <c r="B11" s="25" t="s">
        <v>533</v>
      </c>
      <c r="C11" s="38"/>
      <c r="D11" s="38"/>
    </row>
    <row r="12" spans="1:4">
      <c r="A12" s="25" t="s">
        <v>530</v>
      </c>
      <c r="B12" s="25" t="s">
        <v>534</v>
      </c>
      <c r="C12" s="38"/>
      <c r="D12" s="38"/>
    </row>
    <row r="13" spans="1:4">
      <c r="A13" s="15" t="s">
        <v>827</v>
      </c>
      <c r="B13" s="9" t="s">
        <v>535</v>
      </c>
      <c r="C13" s="38"/>
      <c r="D13" s="38"/>
    </row>
    <row r="14" spans="1:4">
      <c r="A14" s="29" t="s">
        <v>832</v>
      </c>
      <c r="B14" s="5" t="s">
        <v>536</v>
      </c>
      <c r="C14" s="38"/>
      <c r="D14" s="38"/>
    </row>
    <row r="15" spans="1:4">
      <c r="A15" s="25" t="s">
        <v>537</v>
      </c>
      <c r="B15" s="25" t="s">
        <v>536</v>
      </c>
      <c r="C15" s="38"/>
      <c r="D15" s="38"/>
    </row>
    <row r="16" spans="1:4">
      <c r="A16" s="25" t="s">
        <v>538</v>
      </c>
      <c r="B16" s="25" t="s">
        <v>536</v>
      </c>
      <c r="C16" s="38"/>
      <c r="D16" s="38"/>
    </row>
    <row r="17" spans="1:4">
      <c r="A17" s="29" t="s">
        <v>833</v>
      </c>
      <c r="B17" s="5" t="s">
        <v>539</v>
      </c>
      <c r="C17" s="38"/>
      <c r="D17" s="38"/>
    </row>
    <row r="18" spans="1:4">
      <c r="A18" s="25" t="s">
        <v>530</v>
      </c>
      <c r="B18" s="25" t="s">
        <v>539</v>
      </c>
      <c r="C18" s="38"/>
      <c r="D18" s="38"/>
    </row>
    <row r="19" spans="1:4">
      <c r="A19" s="17" t="s">
        <v>540</v>
      </c>
      <c r="B19" s="5" t="s">
        <v>541</v>
      </c>
      <c r="C19" s="38"/>
      <c r="D19" s="38"/>
    </row>
    <row r="20" spans="1:4">
      <c r="A20" s="17" t="s">
        <v>834</v>
      </c>
      <c r="B20" s="5" t="s">
        <v>542</v>
      </c>
      <c r="C20" s="38"/>
      <c r="D20" s="38"/>
    </row>
    <row r="21" spans="1:4">
      <c r="A21" s="25" t="s">
        <v>538</v>
      </c>
      <c r="B21" s="25" t="s">
        <v>542</v>
      </c>
      <c r="C21" s="38"/>
      <c r="D21" s="38"/>
    </row>
    <row r="22" spans="1:4">
      <c r="A22" s="25" t="s">
        <v>530</v>
      </c>
      <c r="B22" s="25" t="s">
        <v>542</v>
      </c>
      <c r="C22" s="38"/>
      <c r="D22" s="38"/>
    </row>
    <row r="23" spans="1:4">
      <c r="A23" s="30" t="s">
        <v>830</v>
      </c>
      <c r="B23" s="9" t="s">
        <v>543</v>
      </c>
      <c r="C23" s="38"/>
      <c r="D23" s="38"/>
    </row>
    <row r="24" spans="1:4">
      <c r="A24" s="29" t="s">
        <v>544</v>
      </c>
      <c r="B24" s="5" t="s">
        <v>545</v>
      </c>
      <c r="C24" s="38"/>
      <c r="D24" s="38"/>
    </row>
    <row r="25" spans="1:4">
      <c r="A25" s="29" t="s">
        <v>546</v>
      </c>
      <c r="B25" s="5" t="s">
        <v>547</v>
      </c>
      <c r="C25" s="38"/>
      <c r="D25" s="38"/>
    </row>
    <row r="26" spans="1:4">
      <c r="A26" s="29" t="s">
        <v>550</v>
      </c>
      <c r="B26" s="5" t="s">
        <v>551</v>
      </c>
      <c r="C26" s="38"/>
      <c r="D26" s="38"/>
    </row>
    <row r="27" spans="1:4">
      <c r="A27" s="29" t="s">
        <v>552</v>
      </c>
      <c r="B27" s="5" t="s">
        <v>553</v>
      </c>
      <c r="C27" s="38"/>
      <c r="D27" s="38"/>
    </row>
    <row r="28" spans="1:4">
      <c r="A28" s="29" t="s">
        <v>554</v>
      </c>
      <c r="B28" s="5" t="s">
        <v>555</v>
      </c>
      <c r="C28" s="38"/>
      <c r="D28" s="38"/>
    </row>
    <row r="29" spans="1:4">
      <c r="A29" s="59" t="s">
        <v>831</v>
      </c>
      <c r="B29" s="60" t="s">
        <v>556</v>
      </c>
      <c r="C29" s="38"/>
      <c r="D29" s="38"/>
    </row>
    <row r="30" spans="1:4">
      <c r="A30" s="29" t="s">
        <v>557</v>
      </c>
      <c r="B30" s="5" t="s">
        <v>558</v>
      </c>
      <c r="C30" s="38"/>
      <c r="D30" s="38"/>
    </row>
    <row r="31" spans="1:4">
      <c r="A31" s="16" t="s">
        <v>559</v>
      </c>
      <c r="B31" s="5" t="s">
        <v>560</v>
      </c>
      <c r="C31" s="38"/>
      <c r="D31" s="38"/>
    </row>
    <row r="32" spans="1:4">
      <c r="A32" s="29" t="s">
        <v>835</v>
      </c>
      <c r="B32" s="5" t="s">
        <v>561</v>
      </c>
      <c r="C32" s="38"/>
      <c r="D32" s="38"/>
    </row>
    <row r="33" spans="1:4">
      <c r="A33" s="25" t="s">
        <v>530</v>
      </c>
      <c r="B33" s="25" t="s">
        <v>561</v>
      </c>
      <c r="C33" s="38"/>
      <c r="D33" s="38"/>
    </row>
    <row r="34" spans="1:4">
      <c r="A34" s="29" t="s">
        <v>836</v>
      </c>
      <c r="B34" s="5" t="s">
        <v>562</v>
      </c>
      <c r="C34" s="38"/>
      <c r="D34" s="38"/>
    </row>
    <row r="35" spans="1:4">
      <c r="A35" s="25" t="s">
        <v>563</v>
      </c>
      <c r="B35" s="25" t="s">
        <v>562</v>
      </c>
      <c r="C35" s="38"/>
      <c r="D35" s="38"/>
    </row>
    <row r="36" spans="1:4">
      <c r="A36" s="25" t="s">
        <v>564</v>
      </c>
      <c r="B36" s="25" t="s">
        <v>562</v>
      </c>
      <c r="C36" s="38"/>
      <c r="D36" s="38"/>
    </row>
    <row r="37" spans="1:4">
      <c r="A37" s="25" t="s">
        <v>565</v>
      </c>
      <c r="B37" s="25" t="s">
        <v>562</v>
      </c>
      <c r="C37" s="38"/>
      <c r="D37" s="38"/>
    </row>
    <row r="38" spans="1:4">
      <c r="A38" s="25" t="s">
        <v>530</v>
      </c>
      <c r="B38" s="25" t="s">
        <v>562</v>
      </c>
      <c r="C38" s="38"/>
      <c r="D38" s="38"/>
    </row>
    <row r="39" spans="1:4">
      <c r="A39" s="59" t="s">
        <v>837</v>
      </c>
      <c r="B39" s="60" t="s">
        <v>566</v>
      </c>
      <c r="C39" s="38"/>
      <c r="D39" s="38"/>
    </row>
    <row r="42" spans="1:4" ht="25.5">
      <c r="A42" s="54" t="s">
        <v>217</v>
      </c>
      <c r="B42" s="3" t="s">
        <v>380</v>
      </c>
      <c r="C42" s="122" t="s">
        <v>316</v>
      </c>
      <c r="D42" s="122" t="s">
        <v>317</v>
      </c>
    </row>
    <row r="43" spans="1:4">
      <c r="A43" s="29" t="s">
        <v>45</v>
      </c>
      <c r="B43" s="5" t="s">
        <v>692</v>
      </c>
      <c r="C43" s="38"/>
      <c r="D43" s="38"/>
    </row>
    <row r="44" spans="1:4">
      <c r="A44" s="69" t="s">
        <v>529</v>
      </c>
      <c r="B44" s="69" t="s">
        <v>692</v>
      </c>
      <c r="C44" s="38"/>
      <c r="D44" s="38"/>
    </row>
    <row r="45" spans="1:4" ht="30">
      <c r="A45" s="16" t="s">
        <v>693</v>
      </c>
      <c r="B45" s="5" t="s">
        <v>694</v>
      </c>
      <c r="C45" s="38"/>
      <c r="D45" s="38"/>
    </row>
    <row r="46" spans="1:4">
      <c r="A46" s="29" t="s">
        <v>112</v>
      </c>
      <c r="B46" s="5" t="s">
        <v>695</v>
      </c>
      <c r="C46" s="38"/>
      <c r="D46" s="38"/>
    </row>
    <row r="47" spans="1:4">
      <c r="A47" s="69" t="s">
        <v>529</v>
      </c>
      <c r="B47" s="69" t="s">
        <v>695</v>
      </c>
      <c r="C47" s="38"/>
      <c r="D47" s="38"/>
    </row>
    <row r="48" spans="1:4">
      <c r="A48" s="15" t="s">
        <v>65</v>
      </c>
      <c r="B48" s="9" t="s">
        <v>696</v>
      </c>
      <c r="C48" s="38"/>
      <c r="D48" s="38"/>
    </row>
    <row r="49" spans="1:4">
      <c r="A49" s="16" t="s">
        <v>113</v>
      </c>
      <c r="B49" s="5" t="s">
        <v>697</v>
      </c>
      <c r="C49" s="38"/>
      <c r="D49" s="38"/>
    </row>
    <row r="50" spans="1:4">
      <c r="A50" s="69" t="s">
        <v>537</v>
      </c>
      <c r="B50" s="69" t="s">
        <v>697</v>
      </c>
      <c r="C50" s="38"/>
      <c r="D50" s="38"/>
    </row>
    <row r="51" spans="1:4">
      <c r="A51" s="29" t="s">
        <v>698</v>
      </c>
      <c r="B51" s="5" t="s">
        <v>699</v>
      </c>
      <c r="C51" s="38"/>
      <c r="D51" s="38"/>
    </row>
    <row r="52" spans="1:4">
      <c r="A52" s="17" t="s">
        <v>114</v>
      </c>
      <c r="B52" s="5" t="s">
        <v>700</v>
      </c>
      <c r="C52" s="38"/>
      <c r="D52" s="38"/>
    </row>
    <row r="53" spans="1:4">
      <c r="A53" s="69" t="s">
        <v>538</v>
      </c>
      <c r="B53" s="69" t="s">
        <v>700</v>
      </c>
      <c r="C53" s="38"/>
      <c r="D53" s="38"/>
    </row>
    <row r="54" spans="1:4">
      <c r="A54" s="29" t="s">
        <v>701</v>
      </c>
      <c r="B54" s="5" t="s">
        <v>702</v>
      </c>
      <c r="C54" s="38"/>
      <c r="D54" s="38"/>
    </row>
    <row r="55" spans="1:4">
      <c r="A55" s="30" t="s">
        <v>66</v>
      </c>
      <c r="B55" s="9" t="s">
        <v>703</v>
      </c>
      <c r="C55" s="38"/>
      <c r="D55" s="38"/>
    </row>
    <row r="56" spans="1:4">
      <c r="A56" s="30" t="s">
        <v>707</v>
      </c>
      <c r="B56" s="9" t="s">
        <v>708</v>
      </c>
      <c r="C56" s="38"/>
      <c r="D56" s="38"/>
    </row>
    <row r="57" spans="1:4">
      <c r="A57" s="30" t="s">
        <v>709</v>
      </c>
      <c r="B57" s="9" t="s">
        <v>710</v>
      </c>
      <c r="C57" s="38"/>
      <c r="D57" s="38"/>
    </row>
    <row r="58" spans="1:4">
      <c r="A58" s="30" t="s">
        <v>713</v>
      </c>
      <c r="B58" s="9" t="s">
        <v>714</v>
      </c>
      <c r="C58" s="38"/>
      <c r="D58" s="38"/>
    </row>
    <row r="59" spans="1:4">
      <c r="A59" s="15" t="s">
        <v>251</v>
      </c>
      <c r="B59" s="9" t="s">
        <v>715</v>
      </c>
      <c r="C59" s="38"/>
      <c r="D59" s="38"/>
    </row>
    <row r="60" spans="1:4">
      <c r="A60" s="20" t="s">
        <v>716</v>
      </c>
      <c r="B60" s="9" t="s">
        <v>715</v>
      </c>
      <c r="C60" s="38"/>
      <c r="D60" s="38"/>
    </row>
    <row r="61" spans="1:4">
      <c r="A61" s="124" t="s">
        <v>68</v>
      </c>
      <c r="B61" s="60" t="s">
        <v>717</v>
      </c>
      <c r="C61" s="38"/>
      <c r="D61" s="38"/>
    </row>
    <row r="62" spans="1:4">
      <c r="A62" s="16" t="s">
        <v>718</v>
      </c>
      <c r="B62" s="5" t="s">
        <v>719</v>
      </c>
      <c r="C62" s="38"/>
      <c r="D62" s="38"/>
    </row>
    <row r="63" spans="1:4">
      <c r="A63" s="17" t="s">
        <v>720</v>
      </c>
      <c r="B63" s="5" t="s">
        <v>721</v>
      </c>
      <c r="C63" s="38"/>
      <c r="D63" s="38"/>
    </row>
    <row r="64" spans="1:4">
      <c r="A64" s="29" t="s">
        <v>722</v>
      </c>
      <c r="B64" s="5" t="s">
        <v>723</v>
      </c>
      <c r="C64" s="38"/>
      <c r="D64" s="38"/>
    </row>
    <row r="65" spans="1:4">
      <c r="A65" s="29" t="s">
        <v>50</v>
      </c>
      <c r="B65" s="5" t="s">
        <v>724</v>
      </c>
      <c r="C65" s="38"/>
      <c r="D65" s="38"/>
    </row>
    <row r="66" spans="1:4">
      <c r="A66" s="69" t="s">
        <v>563</v>
      </c>
      <c r="B66" s="69" t="s">
        <v>724</v>
      </c>
      <c r="C66" s="38"/>
      <c r="D66" s="38"/>
    </row>
    <row r="67" spans="1:4">
      <c r="A67" s="69" t="s">
        <v>564</v>
      </c>
      <c r="B67" s="69" t="s">
        <v>724</v>
      </c>
      <c r="C67" s="38"/>
      <c r="D67" s="38"/>
    </row>
    <row r="68" spans="1:4">
      <c r="A68" s="77" t="s">
        <v>565</v>
      </c>
      <c r="B68" s="77" t="s">
        <v>724</v>
      </c>
      <c r="C68" s="38"/>
      <c r="D68" s="38"/>
    </row>
    <row r="69" spans="1:4">
      <c r="A69" s="59" t="s">
        <v>69</v>
      </c>
      <c r="B69" s="60" t="s">
        <v>725</v>
      </c>
      <c r="C69" s="38"/>
      <c r="D69" s="38"/>
    </row>
  </sheetData>
  <mergeCells count="2">
    <mergeCell ref="A1:D1"/>
    <mergeCell ref="A2:D2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"/>
  <sheetViews>
    <sheetView workbookViewId="0">
      <selection activeCell="A6" sqref="A6"/>
    </sheetView>
  </sheetViews>
  <sheetFormatPr defaultRowHeight="15"/>
  <cols>
    <col min="1" max="1" width="78.42578125" customWidth="1"/>
    <col min="2" max="2" width="14.5703125" customWidth="1"/>
    <col min="3" max="3" width="15" customWidth="1"/>
    <col min="4" max="4" width="14.28515625" customWidth="1"/>
    <col min="5" max="5" width="17" customWidth="1"/>
    <col min="6" max="6" width="22.7109375" hidden="1" customWidth="1"/>
    <col min="7" max="7" width="22.5703125" hidden="1" customWidth="1"/>
    <col min="8" max="8" width="16.140625" customWidth="1"/>
    <col min="9" max="10" width="16" customWidth="1"/>
    <col min="11" max="11" width="17.5703125" customWidth="1"/>
    <col min="12" max="12" width="15.85546875" customWidth="1"/>
  </cols>
  <sheetData>
    <row r="1" spans="1:12" ht="23.25" customHeight="1">
      <c r="A1" s="429" t="s">
        <v>908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</row>
    <row r="2" spans="1:12" ht="25.5" customHeight="1">
      <c r="A2" s="419" t="s">
        <v>861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ht="21.75" customHeight="1">
      <c r="A3" s="433" t="s">
        <v>144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</row>
    <row r="4" spans="1:12" ht="20.25" customHeight="1">
      <c r="A4" s="4" t="s">
        <v>252</v>
      </c>
    </row>
    <row r="5" spans="1:12" ht="46.5" customHeight="1">
      <c r="A5" s="54" t="s">
        <v>217</v>
      </c>
      <c r="B5" s="3" t="s">
        <v>380</v>
      </c>
      <c r="C5" s="192" t="s">
        <v>232</v>
      </c>
      <c r="D5" s="196" t="s">
        <v>893</v>
      </c>
      <c r="E5" s="192" t="s">
        <v>231</v>
      </c>
      <c r="F5" s="119" t="s">
        <v>311</v>
      </c>
      <c r="G5" s="119" t="s">
        <v>311</v>
      </c>
      <c r="H5" s="201" t="s">
        <v>885</v>
      </c>
      <c r="I5" s="201" t="s">
        <v>893</v>
      </c>
      <c r="J5" s="200" t="s">
        <v>891</v>
      </c>
      <c r="K5" s="200" t="s">
        <v>892</v>
      </c>
      <c r="L5" s="200" t="s">
        <v>892</v>
      </c>
    </row>
    <row r="6" spans="1:12" ht="26.25" customHeight="1">
      <c r="A6" s="120" t="s">
        <v>309</v>
      </c>
      <c r="B6" s="5" t="s">
        <v>549</v>
      </c>
      <c r="C6" s="146">
        <v>31373000</v>
      </c>
      <c r="D6" s="146">
        <v>31396786</v>
      </c>
      <c r="E6" s="146">
        <v>52722370</v>
      </c>
      <c r="F6" s="38"/>
      <c r="G6" s="38"/>
      <c r="H6" s="202">
        <v>53855760</v>
      </c>
      <c r="I6" s="202">
        <v>55893344</v>
      </c>
      <c r="J6" s="163">
        <f>SUM(C6+E6)</f>
        <v>84095370</v>
      </c>
      <c r="K6" s="163">
        <f>SUM(D6+H6)</f>
        <v>85252546</v>
      </c>
      <c r="L6" s="163">
        <f>SUM(D6+I6)</f>
        <v>87290130</v>
      </c>
    </row>
    <row r="7" spans="1:12" ht="26.25" customHeight="1">
      <c r="A7" s="120" t="s">
        <v>310</v>
      </c>
      <c r="B7" s="5" t="s">
        <v>549</v>
      </c>
      <c r="C7" s="145">
        <v>0</v>
      </c>
      <c r="D7" s="145"/>
      <c r="E7" s="145">
        <v>0</v>
      </c>
      <c r="F7" s="38"/>
      <c r="G7" s="38"/>
      <c r="H7" s="38"/>
      <c r="I7" s="38"/>
      <c r="J7" s="163">
        <v>0</v>
      </c>
      <c r="K7" s="163">
        <v>0</v>
      </c>
      <c r="L7" s="163"/>
    </row>
    <row r="8" spans="1:12" ht="22.5" customHeight="1">
      <c r="A8" s="54" t="s">
        <v>313</v>
      </c>
      <c r="B8" s="54"/>
      <c r="C8" s="146">
        <f>SUM(C6:C7)</f>
        <v>31373000</v>
      </c>
      <c r="D8" s="146">
        <f>SUM(D6:D7)</f>
        <v>31396786</v>
      </c>
      <c r="E8" s="146">
        <f>SUM(E6:E7)</f>
        <v>52722370</v>
      </c>
      <c r="F8" s="38"/>
      <c r="G8" s="38"/>
      <c r="H8" s="203">
        <f>SUM(H6:H7)</f>
        <v>53855760</v>
      </c>
      <c r="I8" s="203">
        <f>SUM(I6:I7)</f>
        <v>55893344</v>
      </c>
      <c r="J8" s="163">
        <f>SUM(J6:J7)</f>
        <v>84095370</v>
      </c>
      <c r="K8" s="163">
        <f>SUM(D8+H8)</f>
        <v>85252546</v>
      </c>
      <c r="L8" s="163">
        <f>SUM(L6:L7)</f>
        <v>87290130</v>
      </c>
    </row>
  </sheetData>
  <mergeCells count="3">
    <mergeCell ref="A1:L1"/>
    <mergeCell ref="A2:L2"/>
    <mergeCell ref="A3:L3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workbookViewId="0">
      <selection activeCell="A14" sqref="A14"/>
    </sheetView>
  </sheetViews>
  <sheetFormatPr defaultRowHeight="15"/>
  <cols>
    <col min="1" max="1" width="95.42578125" customWidth="1"/>
    <col min="3" max="3" width="17" customWidth="1"/>
    <col min="4" max="4" width="14.140625" customWidth="1"/>
  </cols>
  <sheetData>
    <row r="1" spans="1:8" ht="28.5" customHeight="1">
      <c r="A1" s="429" t="s">
        <v>907</v>
      </c>
      <c r="B1" s="429"/>
      <c r="C1" s="429"/>
      <c r="D1" s="429"/>
      <c r="E1" s="153"/>
      <c r="F1" s="153"/>
      <c r="G1" s="153"/>
      <c r="H1" s="153"/>
    </row>
    <row r="2" spans="1:8" ht="21" customHeight="1">
      <c r="A2" s="419" t="s">
        <v>861</v>
      </c>
      <c r="B2" s="419"/>
      <c r="C2" s="419"/>
      <c r="D2" s="419"/>
    </row>
    <row r="3" spans="1:8" ht="18.75" customHeight="1">
      <c r="A3" s="418" t="s">
        <v>143</v>
      </c>
      <c r="B3" s="418"/>
      <c r="C3" s="418"/>
      <c r="D3" s="418"/>
    </row>
    <row r="4" spans="1:8" ht="23.25" customHeight="1">
      <c r="A4" s="4" t="s">
        <v>252</v>
      </c>
    </row>
    <row r="5" spans="1:8" ht="25.5">
      <c r="A5" s="54" t="s">
        <v>217</v>
      </c>
      <c r="B5" s="3" t="s">
        <v>380</v>
      </c>
      <c r="C5" s="122" t="s">
        <v>314</v>
      </c>
      <c r="D5" s="316" t="s">
        <v>885</v>
      </c>
    </row>
    <row r="6" spans="1:8">
      <c r="A6" s="317" t="s">
        <v>775</v>
      </c>
      <c r="B6" s="9" t="s">
        <v>465</v>
      </c>
      <c r="C6" s="122"/>
      <c r="D6" s="163">
        <v>6000</v>
      </c>
    </row>
    <row r="7" spans="1:8">
      <c r="A7" s="16" t="s">
        <v>780</v>
      </c>
      <c r="B7" s="6" t="s">
        <v>467</v>
      </c>
      <c r="C7" s="154"/>
      <c r="D7" s="154"/>
    </row>
    <row r="8" spans="1:8">
      <c r="A8" s="16" t="s">
        <v>781</v>
      </c>
      <c r="B8" s="6" t="s">
        <v>467</v>
      </c>
      <c r="C8" s="154"/>
      <c r="D8" s="154"/>
    </row>
    <row r="9" spans="1:8">
      <c r="A9" s="16" t="s">
        <v>782</v>
      </c>
      <c r="B9" s="6" t="s">
        <v>467</v>
      </c>
      <c r="C9" s="154"/>
      <c r="D9" s="154"/>
    </row>
    <row r="10" spans="1:8">
      <c r="A10" s="16" t="s">
        <v>783</v>
      </c>
      <c r="B10" s="6" t="s">
        <v>467</v>
      </c>
      <c r="C10" s="154"/>
      <c r="D10" s="154"/>
    </row>
    <row r="11" spans="1:8">
      <c r="A11" s="17" t="s">
        <v>763</v>
      </c>
      <c r="B11" s="6" t="s">
        <v>467</v>
      </c>
      <c r="C11" s="154"/>
      <c r="D11" s="154"/>
    </row>
    <row r="12" spans="1:8">
      <c r="A12" s="17" t="s">
        <v>764</v>
      </c>
      <c r="B12" s="6" t="s">
        <v>467</v>
      </c>
      <c r="C12" s="154"/>
      <c r="D12" s="154"/>
    </row>
    <row r="13" spans="1:8">
      <c r="A13" s="20" t="s">
        <v>323</v>
      </c>
      <c r="B13" s="18" t="s">
        <v>467</v>
      </c>
      <c r="C13" s="155"/>
      <c r="D13" s="155"/>
    </row>
    <row r="14" spans="1:8">
      <c r="A14" s="16" t="s">
        <v>786</v>
      </c>
      <c r="B14" s="6" t="s">
        <v>468</v>
      </c>
      <c r="C14" s="154"/>
      <c r="D14" s="154"/>
    </row>
    <row r="15" spans="1:8">
      <c r="A15" s="21" t="s">
        <v>322</v>
      </c>
      <c r="B15" s="18" t="s">
        <v>468</v>
      </c>
      <c r="C15" s="155"/>
      <c r="D15" s="155"/>
    </row>
    <row r="16" spans="1:8">
      <c r="A16" s="16" t="s">
        <v>787</v>
      </c>
      <c r="B16" s="6" t="s">
        <v>469</v>
      </c>
      <c r="C16" s="154"/>
      <c r="D16" s="154"/>
    </row>
    <row r="17" spans="1:4">
      <c r="A17" s="16" t="s">
        <v>788</v>
      </c>
      <c r="B17" s="6" t="s">
        <v>469</v>
      </c>
      <c r="C17" s="154"/>
      <c r="D17" s="154"/>
    </row>
    <row r="18" spans="1:4">
      <c r="A18" s="17" t="s">
        <v>789</v>
      </c>
      <c r="B18" s="6" t="s">
        <v>469</v>
      </c>
      <c r="C18" s="154"/>
      <c r="D18" s="154"/>
    </row>
    <row r="19" spans="1:4">
      <c r="A19" s="17" t="s">
        <v>790</v>
      </c>
      <c r="B19" s="6" t="s">
        <v>469</v>
      </c>
      <c r="C19" s="154"/>
      <c r="D19" s="154"/>
    </row>
    <row r="20" spans="1:4">
      <c r="A20" s="17" t="s">
        <v>791</v>
      </c>
      <c r="B20" s="6" t="s">
        <v>469</v>
      </c>
      <c r="C20" s="154"/>
      <c r="D20" s="154"/>
    </row>
    <row r="21" spans="1:4" ht="30">
      <c r="A21" s="22" t="s">
        <v>792</v>
      </c>
      <c r="B21" s="6" t="s">
        <v>469</v>
      </c>
      <c r="C21" s="154"/>
      <c r="D21" s="154"/>
    </row>
    <row r="22" spans="1:4">
      <c r="A22" s="15" t="s">
        <v>321</v>
      </c>
      <c r="B22" s="18" t="s">
        <v>469</v>
      </c>
      <c r="C22" s="155"/>
      <c r="D22" s="155"/>
    </row>
    <row r="23" spans="1:4">
      <c r="A23" s="16" t="s">
        <v>793</v>
      </c>
      <c r="B23" s="6" t="s">
        <v>470</v>
      </c>
      <c r="C23" s="154"/>
      <c r="D23" s="154"/>
    </row>
    <row r="24" spans="1:4">
      <c r="A24" s="16" t="s">
        <v>794</v>
      </c>
      <c r="B24" s="6" t="s">
        <v>470</v>
      </c>
      <c r="C24" s="154">
        <v>450000</v>
      </c>
      <c r="D24" s="154">
        <v>450000</v>
      </c>
    </row>
    <row r="25" spans="1:4">
      <c r="A25" s="15" t="s">
        <v>320</v>
      </c>
      <c r="B25" s="10" t="s">
        <v>470</v>
      </c>
      <c r="C25" s="155">
        <f>SUM(C23:C24)</f>
        <v>450000</v>
      </c>
      <c r="D25" s="155">
        <f>SUM(D23:D24)</f>
        <v>450000</v>
      </c>
    </row>
    <row r="26" spans="1:4">
      <c r="A26" s="16" t="s">
        <v>795</v>
      </c>
      <c r="B26" s="6" t="s">
        <v>471</v>
      </c>
      <c r="C26" s="154">
        <f>SUM(K19)</f>
        <v>0</v>
      </c>
      <c r="D26" s="154">
        <f>SUM(L19)</f>
        <v>0</v>
      </c>
    </row>
    <row r="27" spans="1:4">
      <c r="A27" s="16" t="s">
        <v>796</v>
      </c>
      <c r="B27" s="6" t="s">
        <v>471</v>
      </c>
      <c r="C27" s="154"/>
      <c r="D27" s="154"/>
    </row>
    <row r="28" spans="1:4">
      <c r="A28" s="17" t="s">
        <v>765</v>
      </c>
      <c r="B28" s="6" t="s">
        <v>471</v>
      </c>
      <c r="C28" s="154"/>
      <c r="D28" s="154"/>
    </row>
    <row r="29" spans="1:4">
      <c r="A29" s="17" t="s">
        <v>767</v>
      </c>
      <c r="B29" s="6" t="s">
        <v>471</v>
      </c>
      <c r="C29" s="154"/>
      <c r="D29" s="154"/>
    </row>
    <row r="30" spans="1:4">
      <c r="A30" s="17" t="s">
        <v>766</v>
      </c>
      <c r="B30" s="6" t="s">
        <v>471</v>
      </c>
      <c r="C30" s="154">
        <v>300000</v>
      </c>
      <c r="D30" s="154">
        <v>300000</v>
      </c>
    </row>
    <row r="31" spans="1:4">
      <c r="A31" s="17" t="s">
        <v>800</v>
      </c>
      <c r="B31" s="6" t="s">
        <v>471</v>
      </c>
      <c r="C31" s="154"/>
      <c r="D31" s="154"/>
    </row>
    <row r="32" spans="1:4">
      <c r="A32" s="17" t="s">
        <v>801</v>
      </c>
      <c r="B32" s="6" t="s">
        <v>471</v>
      </c>
      <c r="C32" s="154"/>
      <c r="D32" s="154"/>
    </row>
    <row r="33" spans="1:4">
      <c r="A33" s="17" t="s">
        <v>802</v>
      </c>
      <c r="B33" s="6" t="s">
        <v>471</v>
      </c>
      <c r="C33" s="154"/>
      <c r="D33" s="154"/>
    </row>
    <row r="34" spans="1:4">
      <c r="A34" s="17" t="s">
        <v>803</v>
      </c>
      <c r="B34" s="6" t="s">
        <v>471</v>
      </c>
      <c r="C34" s="154">
        <v>200000</v>
      </c>
      <c r="D34" s="154">
        <v>200000</v>
      </c>
    </row>
    <row r="35" spans="1:4">
      <c r="A35" s="17" t="s">
        <v>804</v>
      </c>
      <c r="B35" s="6" t="s">
        <v>471</v>
      </c>
      <c r="C35" s="154"/>
      <c r="D35" s="154"/>
    </row>
    <row r="36" spans="1:4" ht="30">
      <c r="A36" s="17" t="s">
        <v>805</v>
      </c>
      <c r="B36" s="6" t="s">
        <v>471</v>
      </c>
      <c r="C36" s="154">
        <v>3790000</v>
      </c>
      <c r="D36" s="154">
        <v>3790000</v>
      </c>
    </row>
    <row r="37" spans="1:4" ht="30">
      <c r="A37" s="17" t="s">
        <v>806</v>
      </c>
      <c r="B37" s="6" t="s">
        <v>471</v>
      </c>
      <c r="C37" s="154"/>
      <c r="D37" s="154"/>
    </row>
    <row r="38" spans="1:4">
      <c r="A38" s="15" t="s">
        <v>807</v>
      </c>
      <c r="B38" s="18" t="s">
        <v>471</v>
      </c>
      <c r="C38" s="155">
        <f>SUM(C26:C37)</f>
        <v>4290000</v>
      </c>
      <c r="D38" s="155">
        <f>SUM(D26:D37)</f>
        <v>4290000</v>
      </c>
    </row>
    <row r="39" spans="1:4" ht="15.75">
      <c r="A39" s="176" t="s">
        <v>808</v>
      </c>
      <c r="B39" s="149" t="s">
        <v>472</v>
      </c>
      <c r="C39" s="156">
        <f>SUM(C13+C15+C22+C25+C38)</f>
        <v>4740000</v>
      </c>
      <c r="D39" s="156">
        <f>SUM(D6+D13+D15+D22+D25+D38)</f>
        <v>4746000</v>
      </c>
    </row>
  </sheetData>
  <mergeCells count="3">
    <mergeCell ref="A1:D1"/>
    <mergeCell ref="A2:D2"/>
    <mergeCell ref="A3:D3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Y172"/>
  <sheetViews>
    <sheetView workbookViewId="0">
      <selection activeCell="A12" sqref="A12"/>
    </sheetView>
  </sheetViews>
  <sheetFormatPr defaultRowHeight="15"/>
  <cols>
    <col min="1" max="1" width="73.7109375" customWidth="1"/>
    <col min="3" max="3" width="12.5703125" customWidth="1"/>
    <col min="4" max="4" width="12" customWidth="1"/>
    <col min="5" max="5" width="9.42578125" customWidth="1"/>
    <col min="6" max="6" width="11.5703125" customWidth="1"/>
    <col min="7" max="7" width="12.28515625" customWidth="1"/>
    <col min="8" max="8" width="12.7109375" customWidth="1"/>
  </cols>
  <sheetData>
    <row r="2" spans="1:8" ht="21" customHeight="1">
      <c r="A2" s="416" t="s">
        <v>916</v>
      </c>
      <c r="B2" s="416"/>
      <c r="C2" s="416"/>
      <c r="D2" s="416"/>
      <c r="E2" s="416"/>
      <c r="F2" s="416"/>
      <c r="G2" s="416"/>
      <c r="H2" s="416"/>
    </row>
    <row r="3" spans="1:8" ht="18.75" customHeight="1">
      <c r="A3" s="419" t="s">
        <v>861</v>
      </c>
      <c r="B3" s="419"/>
      <c r="C3" s="419"/>
      <c r="D3" s="419"/>
      <c r="E3" s="419"/>
      <c r="F3" s="419"/>
      <c r="G3" s="419"/>
      <c r="H3" s="419"/>
    </row>
    <row r="4" spans="1:8" ht="15" customHeight="1">
      <c r="A4" s="418" t="s">
        <v>615</v>
      </c>
      <c r="B4" s="418"/>
      <c r="C4" s="418"/>
      <c r="D4" s="418"/>
      <c r="E4" s="418"/>
      <c r="F4" s="418"/>
      <c r="G4" s="418"/>
      <c r="H4" s="418"/>
    </row>
    <row r="5" spans="1:8">
      <c r="A5" s="4" t="s">
        <v>252</v>
      </c>
    </row>
    <row r="6" spans="1:8" ht="51">
      <c r="A6" s="206" t="s">
        <v>379</v>
      </c>
      <c r="B6" s="207" t="s">
        <v>380</v>
      </c>
      <c r="C6" s="208" t="s">
        <v>160</v>
      </c>
      <c r="D6" s="208" t="s">
        <v>161</v>
      </c>
      <c r="E6" s="208" t="s">
        <v>162</v>
      </c>
      <c r="F6" s="209" t="s">
        <v>261</v>
      </c>
      <c r="G6" s="209" t="s">
        <v>886</v>
      </c>
      <c r="H6" s="209" t="s">
        <v>886</v>
      </c>
    </row>
    <row r="7" spans="1:8">
      <c r="A7" s="210" t="s">
        <v>381</v>
      </c>
      <c r="B7" s="211" t="s">
        <v>382</v>
      </c>
      <c r="C7" s="212">
        <v>11501935</v>
      </c>
      <c r="D7" s="212"/>
      <c r="E7" s="212"/>
      <c r="F7" s="213">
        <f>SUM(C7:E7)</f>
        <v>11501935</v>
      </c>
      <c r="G7" s="213">
        <v>12485274</v>
      </c>
      <c r="H7" s="213">
        <v>14209536</v>
      </c>
    </row>
    <row r="8" spans="1:8" hidden="1">
      <c r="A8" s="210" t="s">
        <v>383</v>
      </c>
      <c r="B8" s="214" t="s">
        <v>384</v>
      </c>
      <c r="C8" s="212"/>
      <c r="D8" s="212"/>
      <c r="E8" s="212"/>
      <c r="F8" s="213"/>
      <c r="G8" s="213"/>
      <c r="H8" s="213"/>
    </row>
    <row r="9" spans="1:8" hidden="1">
      <c r="A9" s="210"/>
      <c r="B9" s="214" t="s">
        <v>386</v>
      </c>
      <c r="C9" s="212"/>
      <c r="D9" s="212"/>
      <c r="E9" s="212"/>
      <c r="F9" s="213"/>
      <c r="G9" s="213"/>
      <c r="H9" s="213"/>
    </row>
    <row r="10" spans="1:8" hidden="1">
      <c r="A10" s="215"/>
      <c r="B10" s="214" t="s">
        <v>388</v>
      </c>
      <c r="C10" s="212"/>
      <c r="D10" s="212"/>
      <c r="E10" s="212"/>
      <c r="F10" s="213"/>
      <c r="G10" s="213"/>
      <c r="H10" s="213"/>
    </row>
    <row r="11" spans="1:8">
      <c r="A11" s="215" t="s">
        <v>389</v>
      </c>
      <c r="B11" s="214" t="s">
        <v>390</v>
      </c>
      <c r="C11" s="212"/>
      <c r="D11" s="212"/>
      <c r="E11" s="212"/>
      <c r="F11" s="213"/>
      <c r="G11" s="213"/>
      <c r="H11" s="213"/>
    </row>
    <row r="12" spans="1:8">
      <c r="A12" s="215" t="s">
        <v>391</v>
      </c>
      <c r="B12" s="214" t="s">
        <v>392</v>
      </c>
      <c r="C12" s="212"/>
      <c r="D12" s="212"/>
      <c r="E12" s="212"/>
      <c r="F12" s="213"/>
      <c r="G12" s="213"/>
      <c r="H12" s="213"/>
    </row>
    <row r="13" spans="1:8">
      <c r="A13" s="215" t="s">
        <v>393</v>
      </c>
      <c r="B13" s="214" t="s">
        <v>394</v>
      </c>
      <c r="C13" s="212">
        <v>969886</v>
      </c>
      <c r="D13" s="212"/>
      <c r="E13" s="212"/>
      <c r="F13" s="213">
        <f>SUM(C13:E13)</f>
        <v>969886</v>
      </c>
      <c r="G13" s="213">
        <v>969886</v>
      </c>
      <c r="H13" s="213">
        <v>1001002</v>
      </c>
    </row>
    <row r="14" spans="1:8" hidden="1">
      <c r="A14" s="215" t="s">
        <v>395</v>
      </c>
      <c r="B14" s="214" t="s">
        <v>396</v>
      </c>
      <c r="C14" s="212"/>
      <c r="D14" s="212"/>
      <c r="E14" s="212"/>
      <c r="F14" s="213"/>
      <c r="G14" s="213"/>
      <c r="H14" s="213"/>
    </row>
    <row r="15" spans="1:8">
      <c r="A15" s="216" t="s">
        <v>397</v>
      </c>
      <c r="B15" s="214" t="s">
        <v>398</v>
      </c>
      <c r="C15" s="212"/>
      <c r="D15" s="212"/>
      <c r="E15" s="212"/>
      <c r="F15" s="213"/>
      <c r="G15" s="213"/>
      <c r="H15" s="213"/>
    </row>
    <row r="16" spans="1:8">
      <c r="A16" s="216" t="s">
        <v>399</v>
      </c>
      <c r="B16" s="214" t="s">
        <v>400</v>
      </c>
      <c r="C16" s="212"/>
      <c r="D16" s="212"/>
      <c r="E16" s="212"/>
      <c r="F16" s="213"/>
      <c r="G16" s="213"/>
      <c r="H16" s="213"/>
    </row>
    <row r="17" spans="1:8" hidden="1">
      <c r="A17" s="216" t="s">
        <v>401</v>
      </c>
      <c r="B17" s="214" t="s">
        <v>402</v>
      </c>
      <c r="C17" s="212"/>
      <c r="D17" s="212"/>
      <c r="E17" s="212"/>
      <c r="F17" s="213"/>
      <c r="G17" s="213"/>
      <c r="H17" s="213"/>
    </row>
    <row r="18" spans="1:8" hidden="1">
      <c r="A18" s="216" t="s">
        <v>403</v>
      </c>
      <c r="B18" s="214" t="s">
        <v>404</v>
      </c>
      <c r="C18" s="212"/>
      <c r="D18" s="212"/>
      <c r="E18" s="212"/>
      <c r="F18" s="213"/>
      <c r="G18" s="213"/>
      <c r="H18" s="213"/>
    </row>
    <row r="19" spans="1:8">
      <c r="A19" s="216" t="s">
        <v>839</v>
      </c>
      <c r="B19" s="214" t="s">
        <v>405</v>
      </c>
      <c r="C19" s="212"/>
      <c r="D19" s="212"/>
      <c r="E19" s="212"/>
      <c r="F19" s="213"/>
      <c r="G19" s="213">
        <v>191175</v>
      </c>
      <c r="H19" s="213">
        <v>448192</v>
      </c>
    </row>
    <row r="20" spans="1:8">
      <c r="A20" s="217" t="s">
        <v>730</v>
      </c>
      <c r="B20" s="218" t="s">
        <v>407</v>
      </c>
      <c r="C20" s="212">
        <f>SUM(C7:C19)</f>
        <v>12471821</v>
      </c>
      <c r="D20" s="212"/>
      <c r="E20" s="212"/>
      <c r="F20" s="213">
        <f>SUM(F7:F19)</f>
        <v>12471821</v>
      </c>
      <c r="G20" s="213">
        <f>SUM(G7:G19)</f>
        <v>13646335</v>
      </c>
      <c r="H20" s="213">
        <f>SUM(H7:H19)</f>
        <v>15658730</v>
      </c>
    </row>
    <row r="21" spans="1:8">
      <c r="A21" s="216" t="s">
        <v>408</v>
      </c>
      <c r="B21" s="214" t="s">
        <v>409</v>
      </c>
      <c r="C21" s="212">
        <v>5241320</v>
      </c>
      <c r="D21" s="212"/>
      <c r="E21" s="212"/>
      <c r="F21" s="213">
        <f>SUM(C21:E21)</f>
        <v>5241320</v>
      </c>
      <c r="G21" s="213">
        <v>5616800</v>
      </c>
      <c r="H21" s="213">
        <v>5867120</v>
      </c>
    </row>
    <row r="22" spans="1:8" ht="25.5">
      <c r="A22" s="216" t="s">
        <v>410</v>
      </c>
      <c r="B22" s="214" t="s">
        <v>411</v>
      </c>
      <c r="C22" s="212">
        <v>468400</v>
      </c>
      <c r="D22" s="212">
        <v>240000</v>
      </c>
      <c r="E22" s="212"/>
      <c r="F22" s="213">
        <f>SUM(C22:E22)</f>
        <v>708400</v>
      </c>
      <c r="G22" s="213">
        <v>708400</v>
      </c>
      <c r="H22" s="213">
        <v>2246772</v>
      </c>
    </row>
    <row r="23" spans="1:8">
      <c r="A23" s="219" t="s">
        <v>412</v>
      </c>
      <c r="B23" s="214" t="s">
        <v>413</v>
      </c>
      <c r="C23" s="212">
        <v>400000</v>
      </c>
      <c r="D23" s="212"/>
      <c r="E23" s="212"/>
      <c r="F23" s="213">
        <f>SUM(C23:E23)</f>
        <v>400000</v>
      </c>
      <c r="G23" s="213">
        <v>400000</v>
      </c>
      <c r="H23" s="213">
        <v>403884</v>
      </c>
    </row>
    <row r="24" spans="1:8">
      <c r="A24" s="220" t="s">
        <v>731</v>
      </c>
      <c r="B24" s="218" t="s">
        <v>414</v>
      </c>
      <c r="C24" s="212">
        <f>SUM(C21:C23)</f>
        <v>6109720</v>
      </c>
      <c r="D24" s="212">
        <f>SUM(D21:D23)</f>
        <v>240000</v>
      </c>
      <c r="E24" s="212"/>
      <c r="F24" s="213">
        <f>SUM(F21:F23)</f>
        <v>6349720</v>
      </c>
      <c r="G24" s="213">
        <f>SUM(G21:G23)</f>
        <v>6725200</v>
      </c>
      <c r="H24" s="213">
        <f>SUM(H21:H23)</f>
        <v>8517776</v>
      </c>
    </row>
    <row r="25" spans="1:8">
      <c r="A25" s="217" t="s">
        <v>11</v>
      </c>
      <c r="B25" s="218" t="s">
        <v>415</v>
      </c>
      <c r="C25" s="221">
        <f>SUM(C24,C20)</f>
        <v>18581541</v>
      </c>
      <c r="D25" s="221">
        <f>SUM(D20+D24)</f>
        <v>240000</v>
      </c>
      <c r="E25" s="221"/>
      <c r="F25" s="213">
        <f>SUM(F24,F20)</f>
        <v>18821541</v>
      </c>
      <c r="G25" s="213">
        <f>SUM(G24,G20)</f>
        <v>20371535</v>
      </c>
      <c r="H25" s="213">
        <f>SUM(H24,H20)</f>
        <v>24176506</v>
      </c>
    </row>
    <row r="26" spans="1:8">
      <c r="A26" s="220" t="s">
        <v>840</v>
      </c>
      <c r="B26" s="218" t="s">
        <v>416</v>
      </c>
      <c r="C26" s="221">
        <v>4700873</v>
      </c>
      <c r="D26" s="221">
        <v>53800</v>
      </c>
      <c r="E26" s="221"/>
      <c r="F26" s="213">
        <f>SUM(C26:E26)</f>
        <v>4754673</v>
      </c>
      <c r="G26" s="213">
        <v>5153442</v>
      </c>
      <c r="H26" s="213">
        <v>5914967</v>
      </c>
    </row>
    <row r="27" spans="1:8">
      <c r="A27" s="216" t="s">
        <v>417</v>
      </c>
      <c r="B27" s="214" t="s">
        <v>418</v>
      </c>
      <c r="C27" s="212">
        <v>40000</v>
      </c>
      <c r="D27" s="212"/>
      <c r="E27" s="212"/>
      <c r="F27" s="213">
        <f>SUM(C27:E27)</f>
        <v>40000</v>
      </c>
      <c r="G27" s="213">
        <v>290000</v>
      </c>
      <c r="H27" s="213">
        <v>390000</v>
      </c>
    </row>
    <row r="28" spans="1:8">
      <c r="A28" s="216" t="s">
        <v>419</v>
      </c>
      <c r="B28" s="214" t="s">
        <v>420</v>
      </c>
      <c r="C28" s="212">
        <v>8260000</v>
      </c>
      <c r="D28" s="212"/>
      <c r="E28" s="212"/>
      <c r="F28" s="213">
        <f>SUM(C28:E28)</f>
        <v>8260000</v>
      </c>
      <c r="G28" s="213">
        <v>8260000</v>
      </c>
      <c r="H28" s="213">
        <v>7160000</v>
      </c>
    </row>
    <row r="29" spans="1:8">
      <c r="A29" s="216" t="s">
        <v>421</v>
      </c>
      <c r="B29" s="214" t="s">
        <v>422</v>
      </c>
      <c r="C29" s="212"/>
      <c r="D29" s="212"/>
      <c r="E29" s="212"/>
      <c r="F29" s="213"/>
      <c r="G29" s="213"/>
      <c r="H29" s="213"/>
    </row>
    <row r="30" spans="1:8">
      <c r="A30" s="220" t="s">
        <v>741</v>
      </c>
      <c r="B30" s="218" t="s">
        <v>423</v>
      </c>
      <c r="C30" s="212">
        <f>SUM(C27:C29)</f>
        <v>8300000</v>
      </c>
      <c r="D30" s="212"/>
      <c r="E30" s="212"/>
      <c r="F30" s="213">
        <f>SUM(F27:F29)</f>
        <v>8300000</v>
      </c>
      <c r="G30" s="213">
        <f>SUM(G27:G29)</f>
        <v>8550000</v>
      </c>
      <c r="H30" s="213">
        <f>SUM(H27:H29)</f>
        <v>7550000</v>
      </c>
    </row>
    <row r="31" spans="1:8">
      <c r="A31" s="216" t="s">
        <v>424</v>
      </c>
      <c r="B31" s="214" t="s">
        <v>425</v>
      </c>
      <c r="C31" s="212">
        <v>50000</v>
      </c>
      <c r="D31" s="212"/>
      <c r="E31" s="212"/>
      <c r="F31" s="213">
        <f>SUM(C31:E31)</f>
        <v>50000</v>
      </c>
      <c r="G31" s="213">
        <v>200000</v>
      </c>
      <c r="H31" s="213">
        <v>220300</v>
      </c>
    </row>
    <row r="32" spans="1:8">
      <c r="A32" s="216" t="s">
        <v>426</v>
      </c>
      <c r="B32" s="214" t="s">
        <v>427</v>
      </c>
      <c r="C32" s="212">
        <v>623100</v>
      </c>
      <c r="D32" s="212"/>
      <c r="E32" s="212"/>
      <c r="F32" s="213">
        <f>SUM(C32:E32)</f>
        <v>623100</v>
      </c>
      <c r="G32" s="213">
        <v>623100</v>
      </c>
      <c r="H32" s="213">
        <v>642800</v>
      </c>
    </row>
    <row r="33" spans="1:8" ht="15" customHeight="1">
      <c r="A33" s="220" t="s">
        <v>12</v>
      </c>
      <c r="B33" s="218" t="s">
        <v>428</v>
      </c>
      <c r="C33" s="212">
        <f>SUM(C31:C32)</f>
        <v>673100</v>
      </c>
      <c r="D33" s="212"/>
      <c r="E33" s="212"/>
      <c r="F33" s="213">
        <f>SUM(F31:F32)</f>
        <v>673100</v>
      </c>
      <c r="G33" s="213">
        <f>SUM(G31:G32)</f>
        <v>823100</v>
      </c>
      <c r="H33" s="213">
        <f>SUM(H31:H32)</f>
        <v>863100</v>
      </c>
    </row>
    <row r="34" spans="1:8">
      <c r="A34" s="216" t="s">
        <v>429</v>
      </c>
      <c r="B34" s="214" t="s">
        <v>430</v>
      </c>
      <c r="C34" s="212">
        <v>5997000</v>
      </c>
      <c r="D34" s="212"/>
      <c r="E34" s="212"/>
      <c r="F34" s="213">
        <f t="shared" ref="F34:F40" si="0">SUM(C34:E34)</f>
        <v>5997000</v>
      </c>
      <c r="G34" s="213">
        <v>5997000</v>
      </c>
      <c r="H34" s="213">
        <v>6997000</v>
      </c>
    </row>
    <row r="35" spans="1:8">
      <c r="A35" s="216" t="s">
        <v>431</v>
      </c>
      <c r="B35" s="214" t="s">
        <v>432</v>
      </c>
      <c r="C35" s="212">
        <v>16354900</v>
      </c>
      <c r="D35" s="212">
        <v>560000</v>
      </c>
      <c r="E35" s="212"/>
      <c r="F35" s="213">
        <f t="shared" si="0"/>
        <v>16914900</v>
      </c>
      <c r="G35" s="213">
        <v>16914900</v>
      </c>
      <c r="H35" s="213">
        <v>16914900</v>
      </c>
    </row>
    <row r="36" spans="1:8">
      <c r="A36" s="216" t="s">
        <v>841</v>
      </c>
      <c r="B36" s="214" t="s">
        <v>433</v>
      </c>
      <c r="C36" s="212">
        <v>150000</v>
      </c>
      <c r="D36" s="212"/>
      <c r="E36" s="212"/>
      <c r="F36" s="213">
        <f t="shared" si="0"/>
        <v>150000</v>
      </c>
      <c r="G36" s="213">
        <v>150000</v>
      </c>
      <c r="H36" s="213">
        <v>300000</v>
      </c>
    </row>
    <row r="37" spans="1:8">
      <c r="A37" s="216" t="s">
        <v>435</v>
      </c>
      <c r="B37" s="214" t="s">
        <v>436</v>
      </c>
      <c r="C37" s="212">
        <v>2830000</v>
      </c>
      <c r="D37" s="212"/>
      <c r="E37" s="212"/>
      <c r="F37" s="213">
        <f t="shared" si="0"/>
        <v>2830000</v>
      </c>
      <c r="G37" s="213">
        <v>2830000</v>
      </c>
      <c r="H37" s="213">
        <v>7380000</v>
      </c>
    </row>
    <row r="38" spans="1:8">
      <c r="A38" s="222" t="s">
        <v>842</v>
      </c>
      <c r="B38" s="214" t="s">
        <v>437</v>
      </c>
      <c r="C38" s="212"/>
      <c r="D38" s="212">
        <v>2100000</v>
      </c>
      <c r="E38" s="212"/>
      <c r="F38" s="213">
        <f t="shared" si="0"/>
        <v>2100000</v>
      </c>
      <c r="G38" s="213">
        <v>2100000</v>
      </c>
      <c r="H38" s="213">
        <v>2650000</v>
      </c>
    </row>
    <row r="39" spans="1:8">
      <c r="A39" s="219" t="s">
        <v>439</v>
      </c>
      <c r="B39" s="214" t="s">
        <v>440</v>
      </c>
      <c r="C39" s="212">
        <v>410000</v>
      </c>
      <c r="D39" s="212"/>
      <c r="E39" s="212"/>
      <c r="F39" s="213">
        <f t="shared" si="0"/>
        <v>410000</v>
      </c>
      <c r="G39" s="213">
        <v>810000</v>
      </c>
      <c r="H39" s="213">
        <v>2124758</v>
      </c>
    </row>
    <row r="40" spans="1:8">
      <c r="A40" s="216" t="s">
        <v>843</v>
      </c>
      <c r="B40" s="214" t="s">
        <v>441</v>
      </c>
      <c r="C40" s="212">
        <v>9331096</v>
      </c>
      <c r="D40" s="212"/>
      <c r="E40" s="212"/>
      <c r="F40" s="213">
        <f t="shared" si="0"/>
        <v>9331096</v>
      </c>
      <c r="G40" s="213">
        <v>9331096</v>
      </c>
      <c r="H40" s="213">
        <v>9866338</v>
      </c>
    </row>
    <row r="41" spans="1:8">
      <c r="A41" s="220" t="s">
        <v>746</v>
      </c>
      <c r="B41" s="218" t="s">
        <v>443</v>
      </c>
      <c r="C41" s="212">
        <f>SUM(C34:C40)</f>
        <v>35072996</v>
      </c>
      <c r="D41" s="212">
        <f>SUM(D34:D40)</f>
        <v>2660000</v>
      </c>
      <c r="E41" s="212"/>
      <c r="F41" s="213">
        <f>SUM(F34:F40)</f>
        <v>37732996</v>
      </c>
      <c r="G41" s="213">
        <f>SUM(G34:G40)</f>
        <v>38132996</v>
      </c>
      <c r="H41" s="213">
        <f>SUM(H34:H40)</f>
        <v>46232996</v>
      </c>
    </row>
    <row r="42" spans="1:8">
      <c r="A42" s="216" t="s">
        <v>444</v>
      </c>
      <c r="B42" s="214" t="s">
        <v>445</v>
      </c>
      <c r="C42" s="212">
        <v>5000</v>
      </c>
      <c r="D42" s="212"/>
      <c r="E42" s="212"/>
      <c r="F42" s="213">
        <f>SUM(C42:E42)</f>
        <v>5000</v>
      </c>
      <c r="G42" s="213">
        <v>55000</v>
      </c>
      <c r="H42" s="213">
        <v>55000</v>
      </c>
    </row>
    <row r="43" spans="1:8">
      <c r="A43" s="216" t="s">
        <v>446</v>
      </c>
      <c r="B43" s="214" t="s">
        <v>447</v>
      </c>
      <c r="C43" s="212"/>
      <c r="D43" s="212"/>
      <c r="E43" s="212"/>
      <c r="F43" s="213"/>
      <c r="G43" s="213"/>
      <c r="H43" s="213">
        <v>305000</v>
      </c>
    </row>
    <row r="44" spans="1:8">
      <c r="A44" s="220" t="s">
        <v>747</v>
      </c>
      <c r="B44" s="218" t="s">
        <v>448</v>
      </c>
      <c r="C44" s="212">
        <f>SUM(C42:C43)</f>
        <v>5000</v>
      </c>
      <c r="D44" s="212"/>
      <c r="E44" s="212"/>
      <c r="F44" s="213">
        <f>SUM(F42:F43)</f>
        <v>5000</v>
      </c>
      <c r="G44" s="213">
        <f>SUM(G42:G43)</f>
        <v>55000</v>
      </c>
      <c r="H44" s="213">
        <f>SUM(H42:H43)</f>
        <v>360000</v>
      </c>
    </row>
    <row r="45" spans="1:8">
      <c r="A45" s="216" t="s">
        <v>449</v>
      </c>
      <c r="B45" s="214" t="s">
        <v>450</v>
      </c>
      <c r="C45" s="212">
        <v>11488470</v>
      </c>
      <c r="D45" s="212">
        <v>81000</v>
      </c>
      <c r="E45" s="212"/>
      <c r="F45" s="213">
        <f>SUM(C45:E45)</f>
        <v>11569470</v>
      </c>
      <c r="G45" s="213">
        <v>9486772</v>
      </c>
      <c r="H45" s="213">
        <v>13227272</v>
      </c>
    </row>
    <row r="46" spans="1:8">
      <c r="A46" s="216" t="s">
        <v>451</v>
      </c>
      <c r="B46" s="214" t="s">
        <v>452</v>
      </c>
      <c r="C46" s="212">
        <v>500000</v>
      </c>
      <c r="D46" s="212"/>
      <c r="E46" s="212"/>
      <c r="F46" s="213">
        <v>500000</v>
      </c>
      <c r="G46" s="213">
        <v>500000</v>
      </c>
      <c r="H46" s="213">
        <v>2700000</v>
      </c>
    </row>
    <row r="47" spans="1:8">
      <c r="A47" s="216" t="s">
        <v>844</v>
      </c>
      <c r="B47" s="214" t="s">
        <v>453</v>
      </c>
      <c r="C47" s="212"/>
      <c r="D47" s="212"/>
      <c r="E47" s="212"/>
      <c r="F47" s="213"/>
      <c r="G47" s="213"/>
      <c r="H47" s="213"/>
    </row>
    <row r="48" spans="1:8">
      <c r="A48" s="216" t="s">
        <v>845</v>
      </c>
      <c r="B48" s="214" t="s">
        <v>455</v>
      </c>
      <c r="C48" s="212"/>
      <c r="D48" s="212"/>
      <c r="E48" s="212"/>
      <c r="F48" s="213"/>
      <c r="G48" s="213"/>
      <c r="H48" s="213"/>
    </row>
    <row r="49" spans="1:8">
      <c r="A49" s="216" t="s">
        <v>459</v>
      </c>
      <c r="B49" s="214" t="s">
        <v>460</v>
      </c>
      <c r="C49" s="212">
        <v>954000</v>
      </c>
      <c r="D49" s="212"/>
      <c r="E49" s="212"/>
      <c r="F49" s="213">
        <f>SUM(C49:E49)</f>
        <v>954000</v>
      </c>
      <c r="G49" s="213">
        <v>954000</v>
      </c>
      <c r="H49" s="213">
        <v>954000</v>
      </c>
    </row>
    <row r="50" spans="1:8">
      <c r="A50" s="220" t="s">
        <v>750</v>
      </c>
      <c r="B50" s="218" t="s">
        <v>461</v>
      </c>
      <c r="C50" s="212">
        <f>SUM(C45:C49)</f>
        <v>12942470</v>
      </c>
      <c r="D50" s="212">
        <f>SUM(D45:D49)</f>
        <v>81000</v>
      </c>
      <c r="E50" s="212"/>
      <c r="F50" s="213">
        <f>SUM(F45:F49)</f>
        <v>13023470</v>
      </c>
      <c r="G50" s="213">
        <f>SUM(G45:G49)</f>
        <v>10940772</v>
      </c>
      <c r="H50" s="213">
        <f>SUM(H45:H49)</f>
        <v>16881272</v>
      </c>
    </row>
    <row r="51" spans="1:8">
      <c r="A51" s="220" t="s">
        <v>751</v>
      </c>
      <c r="B51" s="218" t="s">
        <v>462</v>
      </c>
      <c r="C51" s="221">
        <f>SUM(C30+C33+C41+C44+C50)</f>
        <v>56993566</v>
      </c>
      <c r="D51" s="221">
        <f>SUM(D30+D33+D41+D44+D50)</f>
        <v>2741000</v>
      </c>
      <c r="E51" s="221"/>
      <c r="F51" s="213">
        <f>SUM(F30+F33+F41+F44+F50)</f>
        <v>59734566</v>
      </c>
      <c r="G51" s="213">
        <f>SUM(G30+G33+G41+G44+G50)</f>
        <v>58501868</v>
      </c>
      <c r="H51" s="213">
        <f>SUM(H30+H33+H41+H44+H50)</f>
        <v>71887368</v>
      </c>
    </row>
    <row r="52" spans="1:8">
      <c r="A52" s="223" t="s">
        <v>463</v>
      </c>
      <c r="B52" s="214" t="s">
        <v>464</v>
      </c>
      <c r="C52" s="212"/>
      <c r="D52" s="212"/>
      <c r="E52" s="212"/>
      <c r="F52" s="213"/>
      <c r="G52" s="213"/>
      <c r="H52" s="213"/>
    </row>
    <row r="53" spans="1:8">
      <c r="A53" s="223" t="s">
        <v>775</v>
      </c>
      <c r="B53" s="214" t="s">
        <v>465</v>
      </c>
      <c r="C53" s="212"/>
      <c r="D53" s="212"/>
      <c r="E53" s="212"/>
      <c r="F53" s="213"/>
      <c r="G53" s="213"/>
      <c r="H53" s="213">
        <v>6000</v>
      </c>
    </row>
    <row r="54" spans="1:8">
      <c r="A54" s="224" t="s">
        <v>846</v>
      </c>
      <c r="B54" s="214" t="s">
        <v>466</v>
      </c>
      <c r="C54" s="212"/>
      <c r="D54" s="212"/>
      <c r="E54" s="212"/>
      <c r="F54" s="213"/>
      <c r="G54" s="213"/>
      <c r="H54" s="213"/>
    </row>
    <row r="55" spans="1:8">
      <c r="A55" s="224" t="s">
        <v>847</v>
      </c>
      <c r="B55" s="214" t="s">
        <v>467</v>
      </c>
      <c r="C55" s="212"/>
      <c r="D55" s="212"/>
      <c r="E55" s="212"/>
      <c r="F55" s="213"/>
      <c r="G55" s="213"/>
      <c r="H55" s="213"/>
    </row>
    <row r="56" spans="1:8">
      <c r="A56" s="224" t="s">
        <v>848</v>
      </c>
      <c r="B56" s="214" t="s">
        <v>468</v>
      </c>
      <c r="C56" s="212"/>
      <c r="D56" s="212"/>
      <c r="E56" s="212"/>
      <c r="F56" s="213"/>
      <c r="G56" s="213"/>
      <c r="H56" s="213"/>
    </row>
    <row r="57" spans="1:8">
      <c r="A57" s="223" t="s">
        <v>849</v>
      </c>
      <c r="B57" s="214" t="s">
        <v>469</v>
      </c>
      <c r="C57" s="212"/>
      <c r="D57" s="212"/>
      <c r="E57" s="212"/>
      <c r="F57" s="213"/>
      <c r="G57" s="213"/>
      <c r="H57" s="213"/>
    </row>
    <row r="58" spans="1:8">
      <c r="A58" s="223" t="s">
        <v>850</v>
      </c>
      <c r="B58" s="214" t="s">
        <v>470</v>
      </c>
      <c r="C58" s="212">
        <v>450000</v>
      </c>
      <c r="D58" s="212"/>
      <c r="E58" s="212"/>
      <c r="F58" s="213">
        <f>SUM(C58:E58)</f>
        <v>450000</v>
      </c>
      <c r="G58" s="213">
        <v>450000</v>
      </c>
      <c r="H58" s="213">
        <v>450000</v>
      </c>
    </row>
    <row r="59" spans="1:8">
      <c r="A59" s="223" t="s">
        <v>851</v>
      </c>
      <c r="B59" s="214" t="s">
        <v>471</v>
      </c>
      <c r="C59" s="212">
        <v>4290800</v>
      </c>
      <c r="D59" s="212"/>
      <c r="E59" s="212"/>
      <c r="F59" s="213">
        <f>SUM(C59:E59)</f>
        <v>4290800</v>
      </c>
      <c r="G59" s="213">
        <v>4290800</v>
      </c>
      <c r="H59" s="213">
        <v>4290800</v>
      </c>
    </row>
    <row r="60" spans="1:8">
      <c r="A60" s="225" t="s">
        <v>808</v>
      </c>
      <c r="B60" s="218" t="s">
        <v>472</v>
      </c>
      <c r="C60" s="221">
        <f>SUM(C52:C59)</f>
        <v>4740800</v>
      </c>
      <c r="D60" s="221"/>
      <c r="E60" s="221"/>
      <c r="F60" s="213">
        <f>SUM(F52:F59)</f>
        <v>4740800</v>
      </c>
      <c r="G60" s="213">
        <f>SUM(G52:G59)</f>
        <v>4740800</v>
      </c>
      <c r="H60" s="213">
        <f>SUM(H52:H59)</f>
        <v>4746800</v>
      </c>
    </row>
    <row r="61" spans="1:8">
      <c r="A61" s="226" t="s">
        <v>852</v>
      </c>
      <c r="B61" s="214" t="s">
        <v>473</v>
      </c>
      <c r="C61" s="212"/>
      <c r="D61" s="212"/>
      <c r="E61" s="212"/>
      <c r="F61" s="213"/>
      <c r="G61" s="213"/>
      <c r="H61" s="213"/>
    </row>
    <row r="62" spans="1:8">
      <c r="A62" s="226" t="s">
        <v>475</v>
      </c>
      <c r="B62" s="214" t="s">
        <v>476</v>
      </c>
      <c r="C62" s="212">
        <v>39717633</v>
      </c>
      <c r="D62" s="212"/>
      <c r="E62" s="212"/>
      <c r="F62" s="213">
        <f>SUM(C62:E62)</f>
        <v>39717633</v>
      </c>
      <c r="G62" s="213">
        <v>45437738</v>
      </c>
      <c r="H62" s="213">
        <v>45972902</v>
      </c>
    </row>
    <row r="63" spans="1:8" ht="25.5">
      <c r="A63" s="226" t="s">
        <v>477</v>
      </c>
      <c r="B63" s="214" t="s">
        <v>478</v>
      </c>
      <c r="C63" s="212"/>
      <c r="D63" s="212"/>
      <c r="E63" s="212"/>
      <c r="F63" s="213"/>
      <c r="G63" s="213"/>
      <c r="H63" s="213"/>
    </row>
    <row r="64" spans="1:8">
      <c r="A64" s="226" t="s">
        <v>810</v>
      </c>
      <c r="B64" s="214" t="s">
        <v>479</v>
      </c>
      <c r="C64" s="212"/>
      <c r="D64" s="212"/>
      <c r="E64" s="212"/>
      <c r="F64" s="213"/>
      <c r="G64" s="213"/>
      <c r="H64" s="213"/>
    </row>
    <row r="65" spans="1:8" ht="25.5">
      <c r="A65" s="226" t="s">
        <v>853</v>
      </c>
      <c r="B65" s="214" t="s">
        <v>480</v>
      </c>
      <c r="C65" s="212"/>
      <c r="D65" s="212"/>
      <c r="E65" s="212"/>
      <c r="F65" s="213"/>
      <c r="G65" s="213"/>
      <c r="H65" s="213"/>
    </row>
    <row r="66" spans="1:8">
      <c r="A66" s="226" t="s">
        <v>812</v>
      </c>
      <c r="B66" s="214" t="s">
        <v>481</v>
      </c>
      <c r="C66" s="212">
        <v>23901339</v>
      </c>
      <c r="D66" s="212"/>
      <c r="E66" s="212"/>
      <c r="F66" s="213">
        <f>SUM(C66:E66)</f>
        <v>23901339</v>
      </c>
      <c r="G66" s="213">
        <v>27088214</v>
      </c>
      <c r="H66" s="213">
        <v>35428808</v>
      </c>
    </row>
    <row r="67" spans="1:8" ht="25.5">
      <c r="A67" s="226" t="s">
        <v>854</v>
      </c>
      <c r="B67" s="214" t="s">
        <v>482</v>
      </c>
      <c r="C67" s="212"/>
      <c r="D67" s="212"/>
      <c r="E67" s="212"/>
      <c r="F67" s="213"/>
      <c r="G67" s="213"/>
      <c r="H67" s="213"/>
    </row>
    <row r="68" spans="1:8">
      <c r="A68" s="226" t="s">
        <v>855</v>
      </c>
      <c r="B68" s="214" t="s">
        <v>484</v>
      </c>
      <c r="C68" s="212"/>
      <c r="D68" s="212"/>
      <c r="E68" s="212"/>
      <c r="F68" s="213"/>
      <c r="G68" s="213"/>
      <c r="H68" s="213"/>
    </row>
    <row r="69" spans="1:8">
      <c r="A69" s="226" t="s">
        <v>485</v>
      </c>
      <c r="B69" s="214" t="s">
        <v>486</v>
      </c>
      <c r="C69" s="212"/>
      <c r="D69" s="212"/>
      <c r="E69" s="212"/>
      <c r="F69" s="213"/>
      <c r="G69" s="213"/>
      <c r="H69" s="213"/>
    </row>
    <row r="70" spans="1:8">
      <c r="A70" s="227" t="s">
        <v>487</v>
      </c>
      <c r="B70" s="214" t="s">
        <v>488</v>
      </c>
      <c r="C70" s="212"/>
      <c r="D70" s="212"/>
      <c r="E70" s="212"/>
      <c r="F70" s="213"/>
      <c r="G70" s="213"/>
      <c r="H70" s="213"/>
    </row>
    <row r="71" spans="1:8">
      <c r="A71" s="226" t="s">
        <v>856</v>
      </c>
      <c r="B71" s="214" t="s">
        <v>490</v>
      </c>
      <c r="C71" s="212">
        <v>18067437</v>
      </c>
      <c r="D71" s="212">
        <v>15087400</v>
      </c>
      <c r="E71" s="212"/>
      <c r="F71" s="213">
        <f>SUM(C71:E71)</f>
        <v>33154837</v>
      </c>
      <c r="G71" s="213">
        <v>33154837</v>
      </c>
      <c r="H71" s="213">
        <v>38431475</v>
      </c>
    </row>
    <row r="72" spans="1:8">
      <c r="A72" s="227" t="s">
        <v>213</v>
      </c>
      <c r="B72" s="214" t="s">
        <v>858</v>
      </c>
      <c r="C72" s="212">
        <v>13558038</v>
      </c>
      <c r="D72" s="212"/>
      <c r="E72" s="212"/>
      <c r="F72" s="213">
        <f>SUM(C72:E72)</f>
        <v>13558038</v>
      </c>
      <c r="G72" s="213">
        <v>6987933</v>
      </c>
      <c r="H72" s="213">
        <v>5768470</v>
      </c>
    </row>
    <row r="73" spans="1:8">
      <c r="A73" s="227" t="s">
        <v>214</v>
      </c>
      <c r="B73" s="214" t="s">
        <v>858</v>
      </c>
      <c r="C73" s="212"/>
      <c r="D73" s="212"/>
      <c r="E73" s="212"/>
      <c r="F73" s="213">
        <v>0</v>
      </c>
      <c r="G73" s="213"/>
      <c r="H73" s="213"/>
    </row>
    <row r="74" spans="1:8">
      <c r="A74" s="225" t="s">
        <v>816</v>
      </c>
      <c r="B74" s="218" t="s">
        <v>491</v>
      </c>
      <c r="C74" s="221">
        <f>SUM(C61:C73)</f>
        <v>95244447</v>
      </c>
      <c r="D74" s="221">
        <f>SUM(D61:D73)</f>
        <v>15087400</v>
      </c>
      <c r="E74" s="221"/>
      <c r="F74" s="213">
        <f>SUM(F61:F73)</f>
        <v>110331847</v>
      </c>
      <c r="G74" s="213">
        <f>SUM(G61:G73)</f>
        <v>112668722</v>
      </c>
      <c r="H74" s="213">
        <f>SUM(H61:H73)</f>
        <v>125601655</v>
      </c>
    </row>
    <row r="75" spans="1:8">
      <c r="A75" s="228" t="s">
        <v>159</v>
      </c>
      <c r="B75" s="218"/>
      <c r="C75" s="212"/>
      <c r="D75" s="212"/>
      <c r="E75" s="212"/>
      <c r="F75" s="213"/>
      <c r="G75" s="213"/>
      <c r="H75" s="213"/>
    </row>
    <row r="76" spans="1:8">
      <c r="A76" s="229" t="s">
        <v>492</v>
      </c>
      <c r="B76" s="214" t="s">
        <v>493</v>
      </c>
      <c r="C76" s="212"/>
      <c r="D76" s="212"/>
      <c r="E76" s="212"/>
      <c r="F76" s="213"/>
      <c r="G76" s="213"/>
      <c r="H76" s="213"/>
    </row>
    <row r="77" spans="1:8">
      <c r="A77" s="229" t="s">
        <v>857</v>
      </c>
      <c r="B77" s="214" t="s">
        <v>494</v>
      </c>
      <c r="C77" s="212">
        <v>255230000</v>
      </c>
      <c r="D77" s="212"/>
      <c r="E77" s="212"/>
      <c r="F77" s="213">
        <f>SUM(C77:E77)</f>
        <v>255230000</v>
      </c>
      <c r="G77" s="213">
        <v>252276233</v>
      </c>
      <c r="H77" s="213">
        <v>237820327</v>
      </c>
    </row>
    <row r="78" spans="1:8">
      <c r="A78" s="229" t="s">
        <v>496</v>
      </c>
      <c r="B78" s="214" t="s">
        <v>497</v>
      </c>
      <c r="C78" s="212"/>
      <c r="D78" s="212"/>
      <c r="E78" s="212"/>
      <c r="F78" s="213"/>
      <c r="G78" s="213">
        <v>2953767</v>
      </c>
      <c r="H78" s="213">
        <v>2953767</v>
      </c>
    </row>
    <row r="79" spans="1:8">
      <c r="A79" s="229" t="s">
        <v>498</v>
      </c>
      <c r="B79" s="214" t="s">
        <v>499</v>
      </c>
      <c r="C79" s="212">
        <v>4958408</v>
      </c>
      <c r="D79" s="212"/>
      <c r="E79" s="212"/>
      <c r="F79" s="213">
        <f>SUM(C79:E79)</f>
        <v>4958408</v>
      </c>
      <c r="G79" s="213">
        <v>4958408</v>
      </c>
      <c r="H79" s="213">
        <v>7958408</v>
      </c>
    </row>
    <row r="80" spans="1:8">
      <c r="A80" s="219" t="s">
        <v>500</v>
      </c>
      <c r="B80" s="214" t="s">
        <v>501</v>
      </c>
      <c r="C80" s="212"/>
      <c r="D80" s="212"/>
      <c r="E80" s="212"/>
      <c r="F80" s="213"/>
      <c r="G80" s="213"/>
      <c r="H80" s="213"/>
    </row>
    <row r="81" spans="1:8">
      <c r="A81" s="219" t="s">
        <v>502</v>
      </c>
      <c r="B81" s="214" t="s">
        <v>503</v>
      </c>
      <c r="C81" s="212"/>
      <c r="D81" s="212"/>
      <c r="E81" s="212"/>
      <c r="F81" s="213"/>
      <c r="G81" s="213"/>
      <c r="H81" s="213"/>
    </row>
    <row r="82" spans="1:8">
      <c r="A82" s="219" t="s">
        <v>504</v>
      </c>
      <c r="B82" s="214" t="s">
        <v>505</v>
      </c>
      <c r="C82" s="212">
        <v>56111530</v>
      </c>
      <c r="D82" s="212"/>
      <c r="E82" s="212"/>
      <c r="F82" s="213">
        <f>SUM(C82:E82)</f>
        <v>56111530</v>
      </c>
      <c r="G82" s="213">
        <v>56111530</v>
      </c>
      <c r="H82" s="213">
        <v>53210530</v>
      </c>
    </row>
    <row r="83" spans="1:8">
      <c r="A83" s="230" t="s">
        <v>818</v>
      </c>
      <c r="B83" s="218" t="s">
        <v>506</v>
      </c>
      <c r="C83" s="221">
        <f>SUM(C76:C82)</f>
        <v>316299938</v>
      </c>
      <c r="D83" s="221"/>
      <c r="E83" s="221"/>
      <c r="F83" s="213">
        <f>SUM(F76:F82)</f>
        <v>316299938</v>
      </c>
      <c r="G83" s="213">
        <f>SUM(G76:G82)</f>
        <v>316299938</v>
      </c>
      <c r="H83" s="213">
        <f>SUM(H76:H82)</f>
        <v>301943032</v>
      </c>
    </row>
    <row r="84" spans="1:8">
      <c r="A84" s="223" t="s">
        <v>507</v>
      </c>
      <c r="B84" s="214" t="s">
        <v>508</v>
      </c>
      <c r="C84" s="212">
        <v>22100000</v>
      </c>
      <c r="D84" s="212"/>
      <c r="E84" s="212"/>
      <c r="F84" s="213">
        <f>SUM(C84:E84)</f>
        <v>22100000</v>
      </c>
      <c r="G84" s="213">
        <v>22100000</v>
      </c>
      <c r="H84" s="213">
        <v>22100000</v>
      </c>
    </row>
    <row r="85" spans="1:8">
      <c r="A85" s="223" t="s">
        <v>509</v>
      </c>
      <c r="B85" s="214" t="s">
        <v>510</v>
      </c>
      <c r="C85" s="212"/>
      <c r="D85" s="212"/>
      <c r="E85" s="212"/>
      <c r="F85" s="213"/>
      <c r="G85" s="213"/>
      <c r="H85" s="213"/>
    </row>
    <row r="86" spans="1:8">
      <c r="A86" s="223" t="s">
        <v>511</v>
      </c>
      <c r="B86" s="214" t="s">
        <v>512</v>
      </c>
      <c r="C86" s="212">
        <v>12106100</v>
      </c>
      <c r="D86" s="212"/>
      <c r="E86" s="212"/>
      <c r="F86" s="213">
        <f>SUM(C86:E86)</f>
        <v>12106100</v>
      </c>
      <c r="G86" s="213">
        <v>12106100</v>
      </c>
      <c r="H86" s="213">
        <v>3656100</v>
      </c>
    </row>
    <row r="87" spans="1:8">
      <c r="A87" s="223" t="s">
        <v>513</v>
      </c>
      <c r="B87" s="214" t="s">
        <v>514</v>
      </c>
      <c r="C87" s="212">
        <v>9168862</v>
      </c>
      <c r="D87" s="212"/>
      <c r="E87" s="212"/>
      <c r="F87" s="213">
        <f>SUM(C87:E87)</f>
        <v>9168862</v>
      </c>
      <c r="G87" s="213">
        <v>9168862</v>
      </c>
      <c r="H87" s="213">
        <v>9168862</v>
      </c>
    </row>
    <row r="88" spans="1:8">
      <c r="A88" s="225" t="s">
        <v>819</v>
      </c>
      <c r="B88" s="218" t="s">
        <v>515</v>
      </c>
      <c r="C88" s="221">
        <f>SUM(C84:C87)</f>
        <v>43374962</v>
      </c>
      <c r="D88" s="221"/>
      <c r="E88" s="221"/>
      <c r="F88" s="213">
        <f>SUM(F84:F87)</f>
        <v>43374962</v>
      </c>
      <c r="G88" s="213">
        <f>SUM(G84:G87)</f>
        <v>43374962</v>
      </c>
      <c r="H88" s="213">
        <f>SUM(H84:H87)</f>
        <v>34924962</v>
      </c>
    </row>
    <row r="89" spans="1:8" ht="25.5" hidden="1">
      <c r="A89" s="223" t="s">
        <v>516</v>
      </c>
      <c r="B89" s="214" t="s">
        <v>517</v>
      </c>
      <c r="C89" s="212"/>
      <c r="D89" s="212"/>
      <c r="E89" s="212"/>
      <c r="F89" s="213"/>
      <c r="G89" s="213"/>
      <c r="H89" s="213"/>
    </row>
    <row r="90" spans="1:8" ht="25.5">
      <c r="A90" s="223" t="s">
        <v>0</v>
      </c>
      <c r="B90" s="214" t="s">
        <v>518</v>
      </c>
      <c r="C90" s="212"/>
      <c r="D90" s="212"/>
      <c r="E90" s="212"/>
      <c r="F90" s="213"/>
      <c r="G90" s="213"/>
      <c r="H90" s="213"/>
    </row>
    <row r="91" spans="1:8" ht="25.5">
      <c r="A91" s="223" t="s">
        <v>1</v>
      </c>
      <c r="B91" s="214" t="s">
        <v>519</v>
      </c>
      <c r="C91" s="212"/>
      <c r="D91" s="212"/>
      <c r="E91" s="212"/>
      <c r="F91" s="213"/>
      <c r="G91" s="213"/>
      <c r="H91" s="213"/>
    </row>
    <row r="92" spans="1:8">
      <c r="A92" s="223" t="s">
        <v>2</v>
      </c>
      <c r="B92" s="214" t="s">
        <v>520</v>
      </c>
      <c r="C92" s="212"/>
      <c r="D92" s="212"/>
      <c r="E92" s="212"/>
      <c r="F92" s="213"/>
      <c r="G92" s="213"/>
      <c r="H92" s="213"/>
    </row>
    <row r="93" spans="1:8" ht="25.5" hidden="1">
      <c r="A93" s="223" t="s">
        <v>3</v>
      </c>
      <c r="B93" s="214" t="s">
        <v>521</v>
      </c>
      <c r="C93" s="212"/>
      <c r="D93" s="212"/>
      <c r="E93" s="212"/>
      <c r="F93" s="213"/>
      <c r="G93" s="213"/>
      <c r="H93" s="213"/>
    </row>
    <row r="94" spans="1:8" ht="25.5">
      <c r="A94" s="223" t="s">
        <v>4</v>
      </c>
      <c r="B94" s="214" t="s">
        <v>522</v>
      </c>
      <c r="C94" s="212"/>
      <c r="D94" s="212"/>
      <c r="E94" s="212"/>
      <c r="F94" s="213"/>
      <c r="G94" s="213"/>
      <c r="H94" s="213"/>
    </row>
    <row r="95" spans="1:8">
      <c r="A95" s="223" t="s">
        <v>523</v>
      </c>
      <c r="B95" s="214" t="s">
        <v>524</v>
      </c>
      <c r="C95" s="212">
        <v>2000000</v>
      </c>
      <c r="D95" s="212"/>
      <c r="E95" s="212"/>
      <c r="F95" s="213">
        <f>SUM(C95:E95)</f>
        <v>2000000</v>
      </c>
      <c r="G95" s="213"/>
      <c r="H95" s="213"/>
    </row>
    <row r="96" spans="1:8">
      <c r="A96" s="223" t="s">
        <v>5</v>
      </c>
      <c r="B96" s="214" t="s">
        <v>353</v>
      </c>
      <c r="C96" s="212"/>
      <c r="D96" s="212">
        <v>21040100</v>
      </c>
      <c r="E96" s="212"/>
      <c r="F96" s="213">
        <f>SUM(C96:E96)</f>
        <v>21040100</v>
      </c>
      <c r="G96" s="213">
        <v>23040100</v>
      </c>
      <c r="H96" s="213">
        <v>23040100</v>
      </c>
    </row>
    <row r="97" spans="1:25">
      <c r="A97" s="225" t="s">
        <v>820</v>
      </c>
      <c r="B97" s="218" t="s">
        <v>526</v>
      </c>
      <c r="C97" s="221">
        <f>SUM(C90:C96)</f>
        <v>2000000</v>
      </c>
      <c r="D97" s="221">
        <f>SUM(D90:D96)</f>
        <v>21040100</v>
      </c>
      <c r="E97" s="221"/>
      <c r="F97" s="213">
        <f>SUM(F95:F96)</f>
        <v>23040100</v>
      </c>
      <c r="G97" s="213">
        <f>SUM(G90:G96)</f>
        <v>23040100</v>
      </c>
      <c r="H97" s="213">
        <f>SUM(H90:H96)</f>
        <v>23040100</v>
      </c>
    </row>
    <row r="98" spans="1:25">
      <c r="A98" s="228" t="s">
        <v>158</v>
      </c>
      <c r="B98" s="218"/>
      <c r="C98" s="212"/>
      <c r="D98" s="212"/>
      <c r="E98" s="212"/>
      <c r="F98" s="213"/>
      <c r="G98" s="213"/>
      <c r="H98" s="213"/>
    </row>
    <row r="99" spans="1:25">
      <c r="A99" s="231" t="s">
        <v>13</v>
      </c>
      <c r="B99" s="232" t="s">
        <v>527</v>
      </c>
      <c r="C99" s="221">
        <f>SUM(C25+C26+C51+C60+C74+C83+C88+C97)</f>
        <v>541936127</v>
      </c>
      <c r="D99" s="221">
        <f>SUM(D25+D26+D51+D60+D74+D83+D88+D97)</f>
        <v>39162300</v>
      </c>
      <c r="E99" s="212"/>
      <c r="F99" s="213">
        <f>SUM(F25+F26+F51+F60+F74+F83+F88+F97)</f>
        <v>581098427</v>
      </c>
      <c r="G99" s="213">
        <f>SUM(G25+G26+G51+G60+G74+G83+G88+G97)</f>
        <v>584151367</v>
      </c>
      <c r="H99" s="213">
        <f>SUM(H25+H26+H51+H60+H74+H83+H88+H97)</f>
        <v>592235390</v>
      </c>
    </row>
    <row r="100" spans="1:25" hidden="1">
      <c r="A100" s="223" t="s">
        <v>6</v>
      </c>
      <c r="B100" s="216" t="s">
        <v>528</v>
      </c>
      <c r="C100" s="233"/>
      <c r="D100" s="234"/>
      <c r="E100" s="234"/>
      <c r="F100" s="235"/>
      <c r="G100" s="235"/>
      <c r="H100" s="235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hidden="1">
      <c r="A101" s="223" t="s">
        <v>531</v>
      </c>
      <c r="B101" s="216" t="s">
        <v>532</v>
      </c>
      <c r="C101" s="233"/>
      <c r="D101" s="234"/>
      <c r="E101" s="234"/>
      <c r="F101" s="235"/>
      <c r="G101" s="235"/>
      <c r="H101" s="235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hidden="1">
      <c r="A102" s="223" t="s">
        <v>7</v>
      </c>
      <c r="B102" s="216" t="s">
        <v>533</v>
      </c>
      <c r="C102" s="233"/>
      <c r="D102" s="234"/>
      <c r="E102" s="234"/>
      <c r="F102" s="235"/>
      <c r="G102" s="235"/>
      <c r="H102" s="235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4"/>
      <c r="Y102" s="34"/>
    </row>
    <row r="103" spans="1:25">
      <c r="A103" s="225" t="s">
        <v>827</v>
      </c>
      <c r="B103" s="220" t="s">
        <v>535</v>
      </c>
      <c r="C103" s="236"/>
      <c r="D103" s="237"/>
      <c r="E103" s="237"/>
      <c r="F103" s="235"/>
      <c r="G103" s="235"/>
      <c r="H103" s="2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4"/>
      <c r="Y103" s="34"/>
    </row>
    <row r="104" spans="1:25" hidden="1">
      <c r="A104" s="238" t="s">
        <v>8</v>
      </c>
      <c r="B104" s="216" t="s">
        <v>536</v>
      </c>
      <c r="C104" s="239"/>
      <c r="D104" s="240"/>
      <c r="E104" s="240"/>
      <c r="F104" s="241"/>
      <c r="G104" s="241"/>
      <c r="H104" s="241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hidden="1">
      <c r="A105" s="238" t="s">
        <v>833</v>
      </c>
      <c r="B105" s="216" t="s">
        <v>539</v>
      </c>
      <c r="C105" s="239"/>
      <c r="D105" s="240"/>
      <c r="E105" s="240"/>
      <c r="F105" s="241"/>
      <c r="G105" s="241"/>
      <c r="H105" s="241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4"/>
      <c r="Y105" s="34"/>
    </row>
    <row r="106" spans="1:25" hidden="1">
      <c r="A106" s="223" t="s">
        <v>540</v>
      </c>
      <c r="B106" s="216" t="s">
        <v>541</v>
      </c>
      <c r="C106" s="233"/>
      <c r="D106" s="234"/>
      <c r="E106" s="234"/>
      <c r="F106" s="235"/>
      <c r="G106" s="235"/>
      <c r="H106" s="235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hidden="1">
      <c r="A107" s="223" t="s">
        <v>9</v>
      </c>
      <c r="B107" s="216" t="s">
        <v>542</v>
      </c>
      <c r="C107" s="233"/>
      <c r="D107" s="234"/>
      <c r="E107" s="234"/>
      <c r="F107" s="235"/>
      <c r="G107" s="235"/>
      <c r="H107" s="235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4"/>
      <c r="Y107" s="34"/>
    </row>
    <row r="108" spans="1:25">
      <c r="A108" s="242" t="s">
        <v>830</v>
      </c>
      <c r="B108" s="220" t="s">
        <v>543</v>
      </c>
      <c r="C108" s="243"/>
      <c r="D108" s="244"/>
      <c r="E108" s="244"/>
      <c r="F108" s="241"/>
      <c r="G108" s="241"/>
      <c r="H108" s="241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4"/>
      <c r="Y108" s="34"/>
    </row>
    <row r="109" spans="1:25">
      <c r="A109" s="238" t="s">
        <v>544</v>
      </c>
      <c r="B109" s="216" t="s">
        <v>545</v>
      </c>
      <c r="C109" s="239"/>
      <c r="D109" s="240"/>
      <c r="E109" s="240"/>
      <c r="F109" s="241"/>
      <c r="G109" s="241"/>
      <c r="H109" s="241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238" t="s">
        <v>546</v>
      </c>
      <c r="B110" s="216" t="s">
        <v>547</v>
      </c>
      <c r="C110" s="239">
        <v>2396013</v>
      </c>
      <c r="D110" s="240"/>
      <c r="E110" s="240"/>
      <c r="F110" s="241">
        <f>SUM(C110:E110)</f>
        <v>2396013</v>
      </c>
      <c r="G110" s="241">
        <v>2396013</v>
      </c>
      <c r="H110" s="241">
        <v>2396013</v>
      </c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242" t="s">
        <v>548</v>
      </c>
      <c r="B111" s="220" t="s">
        <v>549</v>
      </c>
      <c r="C111" s="239">
        <v>84095370</v>
      </c>
      <c r="D111" s="240"/>
      <c r="E111" s="240"/>
      <c r="F111" s="241">
        <f>SUM(C111:E111)</f>
        <v>84095370</v>
      </c>
      <c r="G111" s="241">
        <v>85252546</v>
      </c>
      <c r="H111" s="241">
        <v>87290130</v>
      </c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238" t="s">
        <v>550</v>
      </c>
      <c r="B112" s="216" t="s">
        <v>551</v>
      </c>
      <c r="C112" s="239"/>
      <c r="D112" s="240"/>
      <c r="E112" s="240"/>
      <c r="F112" s="241"/>
      <c r="G112" s="241"/>
      <c r="H112" s="241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238" t="s">
        <v>552</v>
      </c>
      <c r="B113" s="216" t="s">
        <v>553</v>
      </c>
      <c r="C113" s="239"/>
      <c r="D113" s="240"/>
      <c r="E113" s="240"/>
      <c r="F113" s="241"/>
      <c r="G113" s="241"/>
      <c r="H113" s="241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238" t="s">
        <v>554</v>
      </c>
      <c r="B114" s="216" t="s">
        <v>555</v>
      </c>
      <c r="C114" s="239"/>
      <c r="D114" s="240"/>
      <c r="E114" s="240"/>
      <c r="F114" s="241"/>
      <c r="G114" s="241"/>
      <c r="H114" s="241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4"/>
      <c r="Y114" s="34"/>
    </row>
    <row r="115" spans="1:25">
      <c r="A115" s="242" t="s">
        <v>831</v>
      </c>
      <c r="B115" s="220" t="s">
        <v>556</v>
      </c>
      <c r="C115" s="243">
        <f>SUM(C103:C114)</f>
        <v>86491383</v>
      </c>
      <c r="D115" s="244"/>
      <c r="E115" s="244"/>
      <c r="F115" s="241">
        <f>SUM(F103:F114)</f>
        <v>86491383</v>
      </c>
      <c r="G115" s="241">
        <f>SUM(G109:G114)</f>
        <v>87648559</v>
      </c>
      <c r="H115" s="241">
        <f>SUM(H103:H114)</f>
        <v>89686143</v>
      </c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4"/>
      <c r="Y115" s="34"/>
    </row>
    <row r="116" spans="1:25">
      <c r="A116" s="238" t="s">
        <v>557</v>
      </c>
      <c r="B116" s="216" t="s">
        <v>558</v>
      </c>
      <c r="C116" s="239"/>
      <c r="D116" s="240"/>
      <c r="E116" s="240"/>
      <c r="F116" s="241"/>
      <c r="G116" s="241"/>
      <c r="H116" s="241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4"/>
      <c r="Y116" s="34"/>
    </row>
    <row r="117" spans="1:25" hidden="1">
      <c r="A117" s="223" t="s">
        <v>559</v>
      </c>
      <c r="B117" s="216" t="s">
        <v>560</v>
      </c>
      <c r="C117" s="233"/>
      <c r="D117" s="234"/>
      <c r="E117" s="234"/>
      <c r="F117" s="235"/>
      <c r="G117" s="235"/>
      <c r="H117" s="235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4"/>
      <c r="Y117" s="34"/>
    </row>
    <row r="118" spans="1:25">
      <c r="A118" s="238" t="s">
        <v>10</v>
      </c>
      <c r="B118" s="216" t="s">
        <v>561</v>
      </c>
      <c r="C118" s="239"/>
      <c r="D118" s="240"/>
      <c r="E118" s="240"/>
      <c r="F118" s="241"/>
      <c r="G118" s="241"/>
      <c r="H118" s="241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hidden="1">
      <c r="A119" s="238" t="s">
        <v>836</v>
      </c>
      <c r="B119" s="216" t="s">
        <v>562</v>
      </c>
      <c r="C119" s="239"/>
      <c r="D119" s="240"/>
      <c r="E119" s="240"/>
      <c r="F119" s="241"/>
      <c r="G119" s="241"/>
      <c r="H119" s="241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4"/>
      <c r="Y119" s="34"/>
    </row>
    <row r="120" spans="1:25">
      <c r="A120" s="242" t="s">
        <v>837</v>
      </c>
      <c r="B120" s="220" t="s">
        <v>566</v>
      </c>
      <c r="C120" s="243"/>
      <c r="D120" s="244"/>
      <c r="E120" s="244"/>
      <c r="F120" s="241"/>
      <c r="G120" s="241"/>
      <c r="H120" s="241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4"/>
      <c r="Y120" s="34"/>
    </row>
    <row r="121" spans="1:25">
      <c r="A121" s="223" t="s">
        <v>567</v>
      </c>
      <c r="B121" s="216" t="s">
        <v>568</v>
      </c>
      <c r="C121" s="233"/>
      <c r="D121" s="234"/>
      <c r="E121" s="234"/>
      <c r="F121" s="235"/>
      <c r="G121" s="235"/>
      <c r="H121" s="235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4"/>
      <c r="Y121" s="34"/>
    </row>
    <row r="122" spans="1:25">
      <c r="A122" s="245" t="s">
        <v>14</v>
      </c>
      <c r="B122" s="246" t="s">
        <v>569</v>
      </c>
      <c r="C122" s="243">
        <f>SUM(C120+C115+C121)</f>
        <v>86491383</v>
      </c>
      <c r="D122" s="244">
        <v>0</v>
      </c>
      <c r="E122" s="244"/>
      <c r="F122" s="241">
        <f>SUM(F115+F120+F121)</f>
        <v>86491383</v>
      </c>
      <c r="G122" s="241">
        <f>SUM(G115+G120+G121)</f>
        <v>87648559</v>
      </c>
      <c r="H122" s="241">
        <f>SUM(H115+H120+H121)</f>
        <v>89686143</v>
      </c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4"/>
      <c r="Y122" s="34"/>
    </row>
    <row r="123" spans="1:25">
      <c r="A123" s="247" t="s">
        <v>51</v>
      </c>
      <c r="B123" s="248"/>
      <c r="C123" s="221">
        <f>SUM(C99+C122)</f>
        <v>628427510</v>
      </c>
      <c r="D123" s="221">
        <f>SUM(D99+D122)</f>
        <v>39162300</v>
      </c>
      <c r="E123" s="221"/>
      <c r="F123" s="213">
        <f>SUM(F99+F122)</f>
        <v>667589810</v>
      </c>
      <c r="G123" s="213">
        <f>SUM(G99+G122)</f>
        <v>671799926</v>
      </c>
      <c r="H123" s="213">
        <f>SUM(H99+H122)</f>
        <v>681921533</v>
      </c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 spans="2:25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</row>
  </sheetData>
  <mergeCells count="3">
    <mergeCell ref="A2:H2"/>
    <mergeCell ref="A3:H3"/>
    <mergeCell ref="A4:H4"/>
  </mergeCells>
  <phoneticPr fontId="51" type="noConversion"/>
  <printOptions horizontalCentered="1"/>
  <pageMargins left="0" right="0" top="0.74803149606299213" bottom="0.74803149606299213" header="0.31496062992125984" footer="0.31496062992125984"/>
  <pageSetup paperSize="9" scale="45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5"/>
  <sheetViews>
    <sheetView workbookViewId="0">
      <selection activeCell="A33" sqref="A33"/>
    </sheetView>
  </sheetViews>
  <sheetFormatPr defaultRowHeight="15"/>
  <cols>
    <col min="1" max="1" width="79.28515625" customWidth="1"/>
    <col min="2" max="2" width="10.7109375" customWidth="1"/>
    <col min="3" max="3" width="13.28515625" customWidth="1"/>
    <col min="4" max="4" width="12.85546875" customWidth="1"/>
    <col min="5" max="5" width="13.42578125" customWidth="1"/>
    <col min="7" max="7" width="13.5703125" bestFit="1" customWidth="1"/>
  </cols>
  <sheetData>
    <row r="1" spans="1:5" ht="27" customHeight="1">
      <c r="A1" s="429" t="s">
        <v>906</v>
      </c>
      <c r="B1" s="429"/>
      <c r="C1" s="429"/>
      <c r="D1" s="429"/>
      <c r="E1" s="429"/>
    </row>
    <row r="2" spans="1:5" ht="23.25" customHeight="1">
      <c r="A2" s="419" t="s">
        <v>861</v>
      </c>
      <c r="B2" s="419"/>
      <c r="C2" s="419"/>
      <c r="D2" s="419"/>
      <c r="E2" s="419"/>
    </row>
    <row r="3" spans="1:5" ht="21" customHeight="1">
      <c r="A3" s="418" t="s">
        <v>142</v>
      </c>
      <c r="B3" s="418"/>
      <c r="C3" s="418"/>
      <c r="D3" s="418"/>
      <c r="E3" s="418"/>
    </row>
    <row r="4" spans="1:5">
      <c r="A4" s="4" t="s">
        <v>252</v>
      </c>
    </row>
    <row r="5" spans="1:5">
      <c r="A5" s="273" t="s">
        <v>217</v>
      </c>
      <c r="B5" s="207" t="s">
        <v>380</v>
      </c>
      <c r="C5" s="274" t="s">
        <v>314</v>
      </c>
      <c r="D5" s="274" t="s">
        <v>886</v>
      </c>
      <c r="E5" s="274" t="s">
        <v>886</v>
      </c>
    </row>
    <row r="6" spans="1:5" hidden="1">
      <c r="A6" s="223" t="s">
        <v>163</v>
      </c>
      <c r="B6" s="219" t="s">
        <v>479</v>
      </c>
      <c r="C6" s="275"/>
      <c r="D6" s="275"/>
      <c r="E6" s="275"/>
    </row>
    <row r="7" spans="1:5" hidden="1">
      <c r="A7" s="223" t="s">
        <v>164</v>
      </c>
      <c r="B7" s="219" t="s">
        <v>479</v>
      </c>
      <c r="C7" s="275"/>
      <c r="D7" s="275"/>
      <c r="E7" s="275"/>
    </row>
    <row r="8" spans="1:5" hidden="1">
      <c r="A8" s="223" t="s">
        <v>165</v>
      </c>
      <c r="B8" s="219" t="s">
        <v>479</v>
      </c>
      <c r="C8" s="275"/>
      <c r="D8" s="275"/>
      <c r="E8" s="275"/>
    </row>
    <row r="9" spans="1:5" hidden="1">
      <c r="A9" s="223" t="s">
        <v>166</v>
      </c>
      <c r="B9" s="219" t="s">
        <v>479</v>
      </c>
      <c r="C9" s="275"/>
      <c r="D9" s="275"/>
      <c r="E9" s="275"/>
    </row>
    <row r="10" spans="1:5" hidden="1">
      <c r="A10" s="223" t="s">
        <v>167</v>
      </c>
      <c r="B10" s="219" t="s">
        <v>479</v>
      </c>
      <c r="C10" s="275"/>
      <c r="D10" s="275"/>
      <c r="E10" s="275"/>
    </row>
    <row r="11" spans="1:5" hidden="1">
      <c r="A11" s="223" t="s">
        <v>168</v>
      </c>
      <c r="B11" s="219" t="s">
        <v>479</v>
      </c>
      <c r="C11" s="275"/>
      <c r="D11" s="275"/>
      <c r="E11" s="275"/>
    </row>
    <row r="12" spans="1:5" hidden="1">
      <c r="A12" s="223" t="s">
        <v>169</v>
      </c>
      <c r="B12" s="219" t="s">
        <v>479</v>
      </c>
      <c r="C12" s="275"/>
      <c r="D12" s="275"/>
      <c r="E12" s="275"/>
    </row>
    <row r="13" spans="1:5" hidden="1">
      <c r="A13" s="223" t="s">
        <v>170</v>
      </c>
      <c r="B13" s="219" t="s">
        <v>479</v>
      </c>
      <c r="C13" s="275"/>
      <c r="D13" s="275"/>
      <c r="E13" s="275"/>
    </row>
    <row r="14" spans="1:5" hidden="1">
      <c r="A14" s="223" t="s">
        <v>171</v>
      </c>
      <c r="B14" s="219" t="s">
        <v>479</v>
      </c>
      <c r="C14" s="275"/>
      <c r="D14" s="275"/>
      <c r="E14" s="275"/>
    </row>
    <row r="15" spans="1:5" hidden="1">
      <c r="A15" s="223" t="s">
        <v>172</v>
      </c>
      <c r="B15" s="219" t="s">
        <v>479</v>
      </c>
      <c r="C15" s="275"/>
      <c r="D15" s="275"/>
      <c r="E15" s="275"/>
    </row>
    <row r="16" spans="1:5">
      <c r="A16" s="276" t="s">
        <v>810</v>
      </c>
      <c r="B16" s="230" t="s">
        <v>479</v>
      </c>
      <c r="C16" s="275"/>
      <c r="D16" s="275"/>
      <c r="E16" s="275"/>
    </row>
    <row r="17" spans="1:5" hidden="1">
      <c r="A17" s="223" t="s">
        <v>163</v>
      </c>
      <c r="B17" s="219" t="s">
        <v>480</v>
      </c>
      <c r="C17" s="275"/>
      <c r="D17" s="275"/>
      <c r="E17" s="275"/>
    </row>
    <row r="18" spans="1:5" hidden="1">
      <c r="A18" s="223" t="s">
        <v>164</v>
      </c>
      <c r="B18" s="219" t="s">
        <v>480</v>
      </c>
      <c r="C18" s="275"/>
      <c r="D18" s="275"/>
      <c r="E18" s="275"/>
    </row>
    <row r="19" spans="1:5" hidden="1">
      <c r="A19" s="223" t="s">
        <v>165</v>
      </c>
      <c r="B19" s="219" t="s">
        <v>480</v>
      </c>
      <c r="C19" s="275"/>
      <c r="D19" s="275"/>
      <c r="E19" s="275"/>
    </row>
    <row r="20" spans="1:5" hidden="1">
      <c r="A20" s="223" t="s">
        <v>166</v>
      </c>
      <c r="B20" s="219" t="s">
        <v>480</v>
      </c>
      <c r="C20" s="275"/>
      <c r="D20" s="275"/>
      <c r="E20" s="275"/>
    </row>
    <row r="21" spans="1:5" hidden="1">
      <c r="A21" s="223" t="s">
        <v>167</v>
      </c>
      <c r="B21" s="219" t="s">
        <v>480</v>
      </c>
      <c r="C21" s="275"/>
      <c r="D21" s="275"/>
      <c r="E21" s="275"/>
    </row>
    <row r="22" spans="1:5" hidden="1">
      <c r="A22" s="223" t="s">
        <v>168</v>
      </c>
      <c r="B22" s="219" t="s">
        <v>480</v>
      </c>
      <c r="C22" s="275"/>
      <c r="D22" s="275"/>
      <c r="E22" s="275"/>
    </row>
    <row r="23" spans="1:5" hidden="1">
      <c r="A23" s="223" t="s">
        <v>169</v>
      </c>
      <c r="B23" s="219" t="s">
        <v>480</v>
      </c>
      <c r="C23" s="275"/>
      <c r="D23" s="275"/>
      <c r="E23" s="275"/>
    </row>
    <row r="24" spans="1:5" hidden="1">
      <c r="A24" s="223" t="s">
        <v>170</v>
      </c>
      <c r="B24" s="219" t="s">
        <v>480</v>
      </c>
      <c r="C24" s="275"/>
      <c r="D24" s="275"/>
      <c r="E24" s="275"/>
    </row>
    <row r="25" spans="1:5" hidden="1">
      <c r="A25" s="223" t="s">
        <v>171</v>
      </c>
      <c r="B25" s="219" t="s">
        <v>480</v>
      </c>
      <c r="C25" s="275"/>
      <c r="D25" s="275"/>
      <c r="E25" s="275"/>
    </row>
    <row r="26" spans="1:5" hidden="1">
      <c r="A26" s="223" t="s">
        <v>172</v>
      </c>
      <c r="B26" s="219" t="s">
        <v>480</v>
      </c>
      <c r="C26" s="275"/>
      <c r="D26" s="275"/>
      <c r="E26" s="275"/>
    </row>
    <row r="27" spans="1:5" ht="22.5">
      <c r="A27" s="276" t="s">
        <v>811</v>
      </c>
      <c r="B27" s="230" t="s">
        <v>480</v>
      </c>
      <c r="C27" s="275"/>
      <c r="D27" s="275"/>
      <c r="E27" s="275"/>
    </row>
    <row r="28" spans="1:5">
      <c r="A28" s="223" t="s">
        <v>163</v>
      </c>
      <c r="B28" s="219" t="s">
        <v>481</v>
      </c>
      <c r="C28" s="275"/>
      <c r="D28" s="275"/>
      <c r="E28" s="275">
        <v>450000</v>
      </c>
    </row>
    <row r="29" spans="1:5">
      <c r="A29" s="223" t="s">
        <v>164</v>
      </c>
      <c r="B29" s="219" t="s">
        <v>481</v>
      </c>
      <c r="C29" s="275"/>
      <c r="D29" s="275"/>
      <c r="E29" s="275"/>
    </row>
    <row r="30" spans="1:5">
      <c r="A30" s="223" t="s">
        <v>165</v>
      </c>
      <c r="B30" s="219" t="s">
        <v>481</v>
      </c>
      <c r="C30" s="275"/>
      <c r="D30" s="275"/>
      <c r="E30" s="275"/>
    </row>
    <row r="31" spans="1:5">
      <c r="A31" s="223" t="s">
        <v>166</v>
      </c>
      <c r="B31" s="219" t="s">
        <v>481</v>
      </c>
      <c r="C31" s="275"/>
      <c r="D31" s="275"/>
      <c r="E31" s="275"/>
    </row>
    <row r="32" spans="1:5">
      <c r="A32" s="223" t="s">
        <v>167</v>
      </c>
      <c r="B32" s="219" t="s">
        <v>481</v>
      </c>
      <c r="C32" s="275"/>
      <c r="D32" s="275"/>
      <c r="E32" s="275"/>
    </row>
    <row r="33" spans="1:7">
      <c r="A33" s="223" t="s">
        <v>168</v>
      </c>
      <c r="B33" s="219" t="s">
        <v>481</v>
      </c>
      <c r="C33" s="275"/>
      <c r="D33" s="275"/>
      <c r="E33" s="275"/>
    </row>
    <row r="34" spans="1:7">
      <c r="A34" s="223" t="s">
        <v>169</v>
      </c>
      <c r="B34" s="219" t="s">
        <v>481</v>
      </c>
      <c r="C34" s="275">
        <v>680160</v>
      </c>
      <c r="D34" s="275">
        <v>680160</v>
      </c>
      <c r="E34" s="275">
        <v>3638546</v>
      </c>
    </row>
    <row r="35" spans="1:7">
      <c r="A35" s="223" t="s">
        <v>170</v>
      </c>
      <c r="B35" s="219" t="s">
        <v>481</v>
      </c>
      <c r="C35" s="275">
        <v>23221179</v>
      </c>
      <c r="D35" s="275">
        <v>23221179</v>
      </c>
      <c r="E35" s="275">
        <v>31340262</v>
      </c>
    </row>
    <row r="36" spans="1:7">
      <c r="A36" s="223" t="s">
        <v>171</v>
      </c>
      <c r="B36" s="219" t="s">
        <v>481</v>
      </c>
      <c r="C36" s="275"/>
      <c r="D36" s="275"/>
      <c r="E36" s="275"/>
    </row>
    <row r="37" spans="1:7">
      <c r="A37" s="223" t="s">
        <v>172</v>
      </c>
      <c r="B37" s="219" t="s">
        <v>481</v>
      </c>
      <c r="C37" s="275"/>
      <c r="D37" s="275"/>
      <c r="E37" s="275"/>
    </row>
    <row r="38" spans="1:7">
      <c r="A38" s="276" t="s">
        <v>812</v>
      </c>
      <c r="B38" s="230" t="s">
        <v>481</v>
      </c>
      <c r="C38" s="277">
        <f>SUM(C28:C37)</f>
        <v>23901339</v>
      </c>
      <c r="D38" s="277">
        <f>SUM(D28:D37)</f>
        <v>23901339</v>
      </c>
      <c r="E38" s="277">
        <f>SUM(E28:E37)</f>
        <v>35428808</v>
      </c>
      <c r="G38" s="157"/>
    </row>
    <row r="39" spans="1:7" hidden="1">
      <c r="A39" s="223" t="s">
        <v>173</v>
      </c>
      <c r="B39" s="216" t="s">
        <v>484</v>
      </c>
      <c r="C39" s="275"/>
      <c r="D39" s="275"/>
      <c r="E39" s="275"/>
    </row>
    <row r="40" spans="1:7" hidden="1">
      <c r="A40" s="223" t="s">
        <v>174</v>
      </c>
      <c r="B40" s="216" t="s">
        <v>484</v>
      </c>
      <c r="C40" s="275"/>
      <c r="D40" s="275"/>
      <c r="E40" s="275"/>
    </row>
    <row r="41" spans="1:7" hidden="1">
      <c r="A41" s="223" t="s">
        <v>175</v>
      </c>
      <c r="B41" s="216" t="s">
        <v>484</v>
      </c>
      <c r="C41" s="275"/>
      <c r="D41" s="275"/>
      <c r="E41" s="275"/>
    </row>
    <row r="42" spans="1:7" hidden="1">
      <c r="A42" s="216" t="s">
        <v>176</v>
      </c>
      <c r="B42" s="216" t="s">
        <v>484</v>
      </c>
      <c r="C42" s="275"/>
      <c r="D42" s="275"/>
      <c r="E42" s="275"/>
    </row>
    <row r="43" spans="1:7" hidden="1">
      <c r="A43" s="216" t="s">
        <v>177</v>
      </c>
      <c r="B43" s="216" t="s">
        <v>484</v>
      </c>
      <c r="C43" s="275"/>
      <c r="D43" s="275"/>
      <c r="E43" s="275"/>
    </row>
    <row r="44" spans="1:7" hidden="1">
      <c r="A44" s="216" t="s">
        <v>178</v>
      </c>
      <c r="B44" s="216" t="s">
        <v>484</v>
      </c>
      <c r="C44" s="275"/>
      <c r="D44" s="275"/>
      <c r="E44" s="275"/>
    </row>
    <row r="45" spans="1:7" hidden="1">
      <c r="A45" s="223" t="s">
        <v>179</v>
      </c>
      <c r="B45" s="216" t="s">
        <v>484</v>
      </c>
      <c r="C45" s="275"/>
      <c r="D45" s="275"/>
      <c r="E45" s="275"/>
    </row>
    <row r="46" spans="1:7" hidden="1">
      <c r="A46" s="223" t="s">
        <v>180</v>
      </c>
      <c r="B46" s="216" t="s">
        <v>484</v>
      </c>
      <c r="C46" s="275"/>
      <c r="D46" s="275"/>
      <c r="E46" s="275"/>
    </row>
    <row r="47" spans="1:7" hidden="1">
      <c r="A47" s="223" t="s">
        <v>181</v>
      </c>
      <c r="B47" s="216" t="s">
        <v>484</v>
      </c>
      <c r="C47" s="275"/>
      <c r="D47" s="275"/>
      <c r="E47" s="275"/>
    </row>
    <row r="48" spans="1:7" hidden="1">
      <c r="A48" s="223" t="s">
        <v>182</v>
      </c>
      <c r="B48" s="216" t="s">
        <v>484</v>
      </c>
      <c r="C48" s="275"/>
      <c r="D48" s="275"/>
      <c r="E48" s="275"/>
    </row>
    <row r="49" spans="1:7">
      <c r="A49" s="276" t="s">
        <v>814</v>
      </c>
      <c r="B49" s="230" t="s">
        <v>484</v>
      </c>
      <c r="C49" s="275"/>
      <c r="D49" s="275"/>
      <c r="E49" s="275"/>
    </row>
    <row r="50" spans="1:7">
      <c r="A50" s="223" t="s">
        <v>173</v>
      </c>
      <c r="B50" s="216" t="s">
        <v>490</v>
      </c>
      <c r="C50" s="275">
        <v>1500000</v>
      </c>
      <c r="D50" s="275">
        <v>1500000</v>
      </c>
      <c r="E50" s="275">
        <v>1787000</v>
      </c>
    </row>
    <row r="51" spans="1:7">
      <c r="A51" s="223" t="s">
        <v>174</v>
      </c>
      <c r="B51" s="216" t="s">
        <v>490</v>
      </c>
      <c r="C51" s="275">
        <v>12687400</v>
      </c>
      <c r="D51" s="275">
        <v>12687400</v>
      </c>
      <c r="E51" s="275">
        <v>15260793</v>
      </c>
    </row>
    <row r="52" spans="1:7">
      <c r="A52" s="223" t="s">
        <v>175</v>
      </c>
      <c r="B52" s="216" t="s">
        <v>490</v>
      </c>
      <c r="C52" s="275"/>
      <c r="D52" s="275"/>
      <c r="E52" s="275"/>
    </row>
    <row r="53" spans="1:7">
      <c r="A53" s="216" t="s">
        <v>176</v>
      </c>
      <c r="B53" s="216" t="s">
        <v>490</v>
      </c>
      <c r="C53" s="275"/>
      <c r="D53" s="275"/>
      <c r="E53" s="275"/>
    </row>
    <row r="54" spans="1:7">
      <c r="A54" s="216" t="s">
        <v>177</v>
      </c>
      <c r="B54" s="216" t="s">
        <v>490</v>
      </c>
      <c r="C54" s="275"/>
      <c r="D54" s="275"/>
      <c r="E54" s="275"/>
    </row>
    <row r="55" spans="1:7">
      <c r="A55" s="216" t="s">
        <v>178</v>
      </c>
      <c r="B55" s="216" t="s">
        <v>490</v>
      </c>
      <c r="C55" s="275">
        <v>18067400</v>
      </c>
      <c r="D55" s="275">
        <v>18067400</v>
      </c>
      <c r="E55" s="275">
        <v>18890682</v>
      </c>
    </row>
    <row r="56" spans="1:7">
      <c r="A56" s="223" t="s">
        <v>179</v>
      </c>
      <c r="B56" s="216" t="s">
        <v>490</v>
      </c>
      <c r="C56" s="275">
        <v>900000</v>
      </c>
      <c r="D56" s="275">
        <v>900000</v>
      </c>
      <c r="E56" s="275">
        <v>2493000</v>
      </c>
    </row>
    <row r="57" spans="1:7">
      <c r="A57" s="223" t="s">
        <v>183</v>
      </c>
      <c r="B57" s="216" t="s">
        <v>490</v>
      </c>
      <c r="C57" s="275"/>
      <c r="D57" s="275"/>
      <c r="E57" s="275"/>
    </row>
    <row r="58" spans="1:7">
      <c r="A58" s="223" t="s">
        <v>181</v>
      </c>
      <c r="B58" s="216" t="s">
        <v>490</v>
      </c>
      <c r="C58" s="275"/>
      <c r="D58" s="275"/>
      <c r="E58" s="275"/>
    </row>
    <row r="59" spans="1:7">
      <c r="A59" s="223" t="s">
        <v>182</v>
      </c>
      <c r="B59" s="216" t="s">
        <v>490</v>
      </c>
      <c r="C59" s="275"/>
      <c r="D59" s="275"/>
      <c r="E59" s="275"/>
    </row>
    <row r="60" spans="1:7">
      <c r="A60" s="225" t="s">
        <v>815</v>
      </c>
      <c r="B60" s="216" t="s">
        <v>490</v>
      </c>
      <c r="C60" s="277">
        <f>SUM(C50:C59)</f>
        <v>33154800</v>
      </c>
      <c r="D60" s="277">
        <f>SUM(D50:D59)</f>
        <v>33154800</v>
      </c>
      <c r="E60" s="277">
        <f>SUM(E50:E59)</f>
        <v>38431475</v>
      </c>
      <c r="G60" s="157"/>
    </row>
    <row r="61" spans="1:7" hidden="1">
      <c r="A61" s="223" t="s">
        <v>163</v>
      </c>
      <c r="B61" s="219" t="s">
        <v>518</v>
      </c>
      <c r="C61" s="275"/>
      <c r="D61" s="275"/>
      <c r="E61" s="275"/>
    </row>
    <row r="62" spans="1:7" hidden="1">
      <c r="A62" s="223" t="s">
        <v>164</v>
      </c>
      <c r="B62" s="219" t="s">
        <v>518</v>
      </c>
      <c r="C62" s="275"/>
      <c r="D62" s="275"/>
      <c r="E62" s="275"/>
    </row>
    <row r="63" spans="1:7" hidden="1">
      <c r="A63" s="223" t="s">
        <v>165</v>
      </c>
      <c r="B63" s="219" t="s">
        <v>518</v>
      </c>
      <c r="C63" s="275"/>
      <c r="D63" s="275"/>
      <c r="E63" s="275"/>
    </row>
    <row r="64" spans="1:7" hidden="1">
      <c r="A64" s="223" t="s">
        <v>166</v>
      </c>
      <c r="B64" s="219" t="s">
        <v>518</v>
      </c>
      <c r="C64" s="275"/>
      <c r="D64" s="275"/>
      <c r="E64" s="275"/>
    </row>
    <row r="65" spans="1:5" hidden="1">
      <c r="A65" s="223" t="s">
        <v>167</v>
      </c>
      <c r="B65" s="219" t="s">
        <v>518</v>
      </c>
      <c r="C65" s="275"/>
      <c r="D65" s="275"/>
      <c r="E65" s="275"/>
    </row>
    <row r="66" spans="1:5" hidden="1">
      <c r="A66" s="223" t="s">
        <v>168</v>
      </c>
      <c r="B66" s="219" t="s">
        <v>518</v>
      </c>
      <c r="C66" s="275"/>
      <c r="D66" s="275"/>
      <c r="E66" s="275"/>
    </row>
    <row r="67" spans="1:5" hidden="1">
      <c r="A67" s="223" t="s">
        <v>169</v>
      </c>
      <c r="B67" s="219" t="s">
        <v>518</v>
      </c>
      <c r="C67" s="275"/>
      <c r="D67" s="275"/>
      <c r="E67" s="275"/>
    </row>
    <row r="68" spans="1:5" hidden="1">
      <c r="A68" s="223" t="s">
        <v>170</v>
      </c>
      <c r="B68" s="219" t="s">
        <v>518</v>
      </c>
      <c r="C68" s="275"/>
      <c r="D68" s="275"/>
      <c r="E68" s="275"/>
    </row>
    <row r="69" spans="1:5" hidden="1">
      <c r="A69" s="223" t="s">
        <v>171</v>
      </c>
      <c r="B69" s="219" t="s">
        <v>518</v>
      </c>
      <c r="C69" s="275"/>
      <c r="D69" s="275"/>
      <c r="E69" s="275"/>
    </row>
    <row r="70" spans="1:5" hidden="1">
      <c r="A70" s="223" t="s">
        <v>172</v>
      </c>
      <c r="B70" s="219" t="s">
        <v>518</v>
      </c>
      <c r="C70" s="275"/>
      <c r="D70" s="275"/>
      <c r="E70" s="275"/>
    </row>
    <row r="71" spans="1:5" ht="22.5">
      <c r="A71" s="276" t="s">
        <v>826</v>
      </c>
      <c r="B71" s="230" t="s">
        <v>518</v>
      </c>
      <c r="C71" s="275"/>
      <c r="D71" s="275"/>
      <c r="E71" s="275"/>
    </row>
    <row r="72" spans="1:5" hidden="1">
      <c r="A72" s="223" t="s">
        <v>163</v>
      </c>
      <c r="B72" s="219" t="s">
        <v>519</v>
      </c>
      <c r="C72" s="275"/>
      <c r="D72" s="275"/>
      <c r="E72" s="275"/>
    </row>
    <row r="73" spans="1:5" hidden="1">
      <c r="A73" s="223" t="s">
        <v>164</v>
      </c>
      <c r="B73" s="219" t="s">
        <v>519</v>
      </c>
      <c r="C73" s="275"/>
      <c r="D73" s="275"/>
      <c r="E73" s="275"/>
    </row>
    <row r="74" spans="1:5" hidden="1">
      <c r="A74" s="223" t="s">
        <v>165</v>
      </c>
      <c r="B74" s="219" t="s">
        <v>519</v>
      </c>
      <c r="C74" s="275"/>
      <c r="D74" s="275"/>
      <c r="E74" s="275"/>
    </row>
    <row r="75" spans="1:5" hidden="1">
      <c r="A75" s="223" t="s">
        <v>166</v>
      </c>
      <c r="B75" s="219" t="s">
        <v>519</v>
      </c>
      <c r="C75" s="275"/>
      <c r="D75" s="275"/>
      <c r="E75" s="275"/>
    </row>
    <row r="76" spans="1:5" hidden="1">
      <c r="A76" s="223" t="s">
        <v>167</v>
      </c>
      <c r="B76" s="219" t="s">
        <v>519</v>
      </c>
      <c r="C76" s="275"/>
      <c r="D76" s="275"/>
      <c r="E76" s="275"/>
    </row>
    <row r="77" spans="1:5" hidden="1">
      <c r="A77" s="223" t="s">
        <v>168</v>
      </c>
      <c r="B77" s="219" t="s">
        <v>519</v>
      </c>
      <c r="C77" s="275"/>
      <c r="D77" s="275"/>
      <c r="E77" s="275"/>
    </row>
    <row r="78" spans="1:5" hidden="1">
      <c r="A78" s="223" t="s">
        <v>169</v>
      </c>
      <c r="B78" s="219" t="s">
        <v>519</v>
      </c>
      <c r="C78" s="275"/>
      <c r="D78" s="275"/>
      <c r="E78" s="275"/>
    </row>
    <row r="79" spans="1:5" hidden="1">
      <c r="A79" s="223" t="s">
        <v>170</v>
      </c>
      <c r="B79" s="219" t="s">
        <v>519</v>
      </c>
      <c r="C79" s="275"/>
      <c r="D79" s="275"/>
      <c r="E79" s="275"/>
    </row>
    <row r="80" spans="1:5" hidden="1">
      <c r="A80" s="223" t="s">
        <v>171</v>
      </c>
      <c r="B80" s="219" t="s">
        <v>519</v>
      </c>
      <c r="C80" s="275"/>
      <c r="D80" s="275"/>
      <c r="E80" s="275"/>
    </row>
    <row r="81" spans="1:5" hidden="1">
      <c r="A81" s="223" t="s">
        <v>172</v>
      </c>
      <c r="B81" s="219" t="s">
        <v>519</v>
      </c>
      <c r="C81" s="275"/>
      <c r="D81" s="275"/>
      <c r="E81" s="275"/>
    </row>
    <row r="82" spans="1:5" ht="22.5">
      <c r="A82" s="276" t="s">
        <v>825</v>
      </c>
      <c r="B82" s="230" t="s">
        <v>519</v>
      </c>
      <c r="C82" s="275"/>
      <c r="D82" s="275"/>
      <c r="E82" s="275"/>
    </row>
    <row r="83" spans="1:5" hidden="1">
      <c r="A83" s="223" t="s">
        <v>163</v>
      </c>
      <c r="B83" s="219" t="s">
        <v>520</v>
      </c>
      <c r="C83" s="275"/>
      <c r="D83" s="275"/>
      <c r="E83" s="275"/>
    </row>
    <row r="84" spans="1:5" hidden="1">
      <c r="A84" s="223" t="s">
        <v>164</v>
      </c>
      <c r="B84" s="219" t="s">
        <v>520</v>
      </c>
      <c r="C84" s="275"/>
      <c r="D84" s="275"/>
      <c r="E84" s="275"/>
    </row>
    <row r="85" spans="1:5" hidden="1">
      <c r="A85" s="223" t="s">
        <v>165</v>
      </c>
      <c r="B85" s="219" t="s">
        <v>520</v>
      </c>
      <c r="C85" s="275"/>
      <c r="D85" s="275"/>
      <c r="E85" s="275"/>
    </row>
    <row r="86" spans="1:5" hidden="1">
      <c r="A86" s="223" t="s">
        <v>166</v>
      </c>
      <c r="B86" s="219" t="s">
        <v>520</v>
      </c>
      <c r="C86" s="275"/>
      <c r="D86" s="275"/>
      <c r="E86" s="275"/>
    </row>
    <row r="87" spans="1:5" hidden="1">
      <c r="A87" s="223" t="s">
        <v>167</v>
      </c>
      <c r="B87" s="219" t="s">
        <v>520</v>
      </c>
      <c r="C87" s="275"/>
      <c r="D87" s="275"/>
      <c r="E87" s="275"/>
    </row>
    <row r="88" spans="1:5" hidden="1">
      <c r="A88" s="223" t="s">
        <v>168</v>
      </c>
      <c r="B88" s="219" t="s">
        <v>520</v>
      </c>
      <c r="C88" s="275"/>
      <c r="D88" s="275"/>
      <c r="E88" s="275"/>
    </row>
    <row r="89" spans="1:5" hidden="1">
      <c r="A89" s="223" t="s">
        <v>169</v>
      </c>
      <c r="B89" s="219" t="s">
        <v>520</v>
      </c>
      <c r="C89" s="275"/>
      <c r="D89" s="275"/>
      <c r="E89" s="275"/>
    </row>
    <row r="90" spans="1:5" hidden="1">
      <c r="A90" s="223" t="s">
        <v>170</v>
      </c>
      <c r="B90" s="219" t="s">
        <v>520</v>
      </c>
      <c r="C90" s="275"/>
      <c r="D90" s="275"/>
      <c r="E90" s="275"/>
    </row>
    <row r="91" spans="1:5" hidden="1">
      <c r="A91" s="223" t="s">
        <v>171</v>
      </c>
      <c r="B91" s="219" t="s">
        <v>520</v>
      </c>
      <c r="C91" s="275"/>
      <c r="D91" s="275"/>
      <c r="E91" s="275"/>
    </row>
    <row r="92" spans="1:5" hidden="1">
      <c r="A92" s="223" t="s">
        <v>172</v>
      </c>
      <c r="B92" s="219" t="s">
        <v>520</v>
      </c>
      <c r="C92" s="275"/>
      <c r="D92" s="275"/>
      <c r="E92" s="275"/>
    </row>
    <row r="93" spans="1:5">
      <c r="A93" s="276" t="s">
        <v>824</v>
      </c>
      <c r="B93" s="230" t="s">
        <v>520</v>
      </c>
      <c r="C93" s="275"/>
      <c r="D93" s="275"/>
      <c r="E93" s="275"/>
    </row>
    <row r="94" spans="1:5" hidden="1">
      <c r="A94" s="223" t="s">
        <v>173</v>
      </c>
      <c r="B94" s="216" t="s">
        <v>522</v>
      </c>
      <c r="C94" s="275"/>
      <c r="D94" s="275"/>
      <c r="E94" s="275"/>
    </row>
    <row r="95" spans="1:5" hidden="1">
      <c r="A95" s="223" t="s">
        <v>174</v>
      </c>
      <c r="B95" s="219" t="s">
        <v>522</v>
      </c>
      <c r="C95" s="275"/>
      <c r="D95" s="275"/>
      <c r="E95" s="275"/>
    </row>
    <row r="96" spans="1:5" hidden="1">
      <c r="A96" s="223" t="s">
        <v>175</v>
      </c>
      <c r="B96" s="216" t="s">
        <v>522</v>
      </c>
      <c r="C96" s="275"/>
      <c r="D96" s="275"/>
      <c r="E96" s="275"/>
    </row>
    <row r="97" spans="1:5" hidden="1">
      <c r="A97" s="216" t="s">
        <v>176</v>
      </c>
      <c r="B97" s="219" t="s">
        <v>522</v>
      </c>
      <c r="C97" s="275"/>
      <c r="D97" s="275"/>
      <c r="E97" s="275"/>
    </row>
    <row r="98" spans="1:5" hidden="1">
      <c r="A98" s="216" t="s">
        <v>177</v>
      </c>
      <c r="B98" s="216" t="s">
        <v>522</v>
      </c>
      <c r="C98" s="275"/>
      <c r="D98" s="275"/>
      <c r="E98" s="275"/>
    </row>
    <row r="99" spans="1:5" hidden="1">
      <c r="A99" s="216" t="s">
        <v>178</v>
      </c>
      <c r="B99" s="219" t="s">
        <v>522</v>
      </c>
      <c r="C99" s="275"/>
      <c r="D99" s="275"/>
      <c r="E99" s="275"/>
    </row>
    <row r="100" spans="1:5" hidden="1">
      <c r="A100" s="223" t="s">
        <v>179</v>
      </c>
      <c r="B100" s="216" t="s">
        <v>522</v>
      </c>
      <c r="C100" s="275"/>
      <c r="D100" s="275"/>
      <c r="E100" s="275"/>
    </row>
    <row r="101" spans="1:5" hidden="1">
      <c r="A101" s="223" t="s">
        <v>183</v>
      </c>
      <c r="B101" s="219" t="s">
        <v>522</v>
      </c>
      <c r="C101" s="275"/>
      <c r="D101" s="275"/>
      <c r="E101" s="275"/>
    </row>
    <row r="102" spans="1:5" hidden="1">
      <c r="A102" s="223" t="s">
        <v>181</v>
      </c>
      <c r="B102" s="216" t="s">
        <v>522</v>
      </c>
      <c r="C102" s="275"/>
      <c r="D102" s="275"/>
      <c r="E102" s="275"/>
    </row>
    <row r="103" spans="1:5">
      <c r="A103" s="223" t="s">
        <v>182</v>
      </c>
      <c r="B103" s="219" t="s">
        <v>522</v>
      </c>
      <c r="C103" s="275"/>
      <c r="D103" s="275"/>
      <c r="E103" s="275"/>
    </row>
    <row r="104" spans="1:5" ht="22.5">
      <c r="A104" s="276" t="s">
        <v>822</v>
      </c>
      <c r="B104" s="230" t="s">
        <v>522</v>
      </c>
      <c r="C104" s="275"/>
      <c r="D104" s="275"/>
      <c r="E104" s="275"/>
    </row>
    <row r="105" spans="1:5">
      <c r="A105" s="223" t="s">
        <v>173</v>
      </c>
      <c r="B105" s="219" t="s">
        <v>353</v>
      </c>
      <c r="C105" s="275"/>
      <c r="D105" s="275"/>
      <c r="E105" s="275"/>
    </row>
    <row r="106" spans="1:5">
      <c r="A106" s="223" t="s">
        <v>174</v>
      </c>
      <c r="B106" s="219" t="s">
        <v>353</v>
      </c>
      <c r="C106" s="275">
        <v>21040100</v>
      </c>
      <c r="D106" s="275">
        <v>21040100</v>
      </c>
      <c r="E106" s="275">
        <v>21040100</v>
      </c>
    </row>
    <row r="107" spans="1:5">
      <c r="A107" s="223" t="s">
        <v>175</v>
      </c>
      <c r="B107" s="219" t="s">
        <v>353</v>
      </c>
      <c r="C107" s="275"/>
      <c r="D107" s="275">
        <v>2000000</v>
      </c>
      <c r="E107" s="275">
        <v>2000000</v>
      </c>
    </row>
    <row r="108" spans="1:5">
      <c r="A108" s="216" t="s">
        <v>176</v>
      </c>
      <c r="B108" s="219" t="s">
        <v>353</v>
      </c>
      <c r="C108" s="275"/>
      <c r="D108" s="275"/>
      <c r="E108" s="275"/>
    </row>
    <row r="109" spans="1:5">
      <c r="A109" s="216" t="s">
        <v>177</v>
      </c>
      <c r="B109" s="219" t="s">
        <v>353</v>
      </c>
      <c r="C109" s="275"/>
      <c r="D109" s="275"/>
      <c r="E109" s="275"/>
    </row>
    <row r="110" spans="1:5">
      <c r="A110" s="216" t="s">
        <v>178</v>
      </c>
      <c r="B110" s="219" t="s">
        <v>353</v>
      </c>
      <c r="C110" s="275"/>
      <c r="D110" s="275"/>
      <c r="E110" s="275"/>
    </row>
    <row r="111" spans="1:5">
      <c r="A111" s="223" t="s">
        <v>179</v>
      </c>
      <c r="B111" s="219" t="s">
        <v>353</v>
      </c>
      <c r="C111" s="275"/>
      <c r="D111" s="275"/>
      <c r="E111" s="275"/>
    </row>
    <row r="112" spans="1:5">
      <c r="A112" s="223" t="s">
        <v>183</v>
      </c>
      <c r="B112" s="219" t="s">
        <v>353</v>
      </c>
      <c r="C112" s="275"/>
      <c r="D112" s="275"/>
      <c r="E112" s="275"/>
    </row>
    <row r="113" spans="1:5">
      <c r="A113" s="223" t="s">
        <v>181</v>
      </c>
      <c r="B113" s="219" t="s">
        <v>353</v>
      </c>
      <c r="C113" s="275"/>
      <c r="D113" s="275"/>
      <c r="E113" s="275"/>
    </row>
    <row r="114" spans="1:5">
      <c r="A114" s="223" t="s">
        <v>182</v>
      </c>
      <c r="B114" s="219" t="s">
        <v>353</v>
      </c>
      <c r="C114" s="275"/>
      <c r="D114" s="275"/>
      <c r="E114" s="275"/>
    </row>
    <row r="115" spans="1:5">
      <c r="A115" s="225" t="s">
        <v>5</v>
      </c>
      <c r="B115" s="230" t="s">
        <v>353</v>
      </c>
      <c r="C115" s="277">
        <f>SUM(C105:C114)</f>
        <v>21040100</v>
      </c>
      <c r="D115" s="277">
        <f>SUM(D105:D114)</f>
        <v>23040100</v>
      </c>
      <c r="E115" s="277">
        <f>SUM(E105:E114)</f>
        <v>23040100</v>
      </c>
    </row>
  </sheetData>
  <mergeCells count="3">
    <mergeCell ref="A1:E1"/>
    <mergeCell ref="A2:E2"/>
    <mergeCell ref="A3:E3"/>
  </mergeCells>
  <phoneticPr fontId="51" type="noConversion"/>
  <pageMargins left="0" right="0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5"/>
  <sheetViews>
    <sheetView workbookViewId="0">
      <selection activeCell="A30" sqref="A30"/>
    </sheetView>
  </sheetViews>
  <sheetFormatPr defaultRowHeight="15"/>
  <cols>
    <col min="1" max="1" width="82.5703125" customWidth="1"/>
    <col min="3" max="3" width="15.28515625" customWidth="1"/>
    <col min="4" max="4" width="12.42578125" bestFit="1" customWidth="1"/>
  </cols>
  <sheetData>
    <row r="1" spans="1:4" ht="27" customHeight="1">
      <c r="A1" s="429" t="s">
        <v>905</v>
      </c>
      <c r="B1" s="429"/>
      <c r="C1" s="429"/>
      <c r="D1" s="429"/>
    </row>
    <row r="2" spans="1:4" ht="25.5" customHeight="1">
      <c r="A2" s="419" t="s">
        <v>861</v>
      </c>
      <c r="B2" s="419"/>
      <c r="C2" s="419"/>
      <c r="D2" s="419"/>
    </row>
    <row r="3" spans="1:4" ht="27.75" customHeight="1">
      <c r="A3" s="418" t="s">
        <v>141</v>
      </c>
      <c r="B3" s="418"/>
      <c r="C3" s="418"/>
      <c r="D3" s="418"/>
    </row>
    <row r="4" spans="1:4" ht="21" customHeight="1">
      <c r="A4" s="4" t="s">
        <v>252</v>
      </c>
    </row>
    <row r="5" spans="1:4" ht="25.5">
      <c r="A5" s="54" t="s">
        <v>217</v>
      </c>
      <c r="B5" s="3" t="s">
        <v>380</v>
      </c>
      <c r="C5" s="316" t="s">
        <v>261</v>
      </c>
      <c r="D5" s="274" t="s">
        <v>886</v>
      </c>
    </row>
    <row r="6" spans="1:4" hidden="1">
      <c r="A6" s="17" t="s">
        <v>184</v>
      </c>
      <c r="B6" s="6" t="s">
        <v>587</v>
      </c>
      <c r="C6" s="154"/>
      <c r="D6" s="154"/>
    </row>
    <row r="7" spans="1:4" hidden="1">
      <c r="A7" s="17" t="s">
        <v>193</v>
      </c>
      <c r="B7" s="6" t="s">
        <v>587</v>
      </c>
      <c r="C7" s="154"/>
      <c r="D7" s="154"/>
    </row>
    <row r="8" spans="1:4" ht="30" hidden="1">
      <c r="A8" s="17" t="s">
        <v>194</v>
      </c>
      <c r="B8" s="6" t="s">
        <v>587</v>
      </c>
      <c r="C8" s="154"/>
      <c r="D8" s="154"/>
    </row>
    <row r="9" spans="1:4" hidden="1">
      <c r="A9" s="17" t="s">
        <v>192</v>
      </c>
      <c r="B9" s="6" t="s">
        <v>587</v>
      </c>
      <c r="C9" s="154"/>
      <c r="D9" s="154"/>
    </row>
    <row r="10" spans="1:4" hidden="1">
      <c r="A10" s="17" t="s">
        <v>191</v>
      </c>
      <c r="B10" s="6" t="s">
        <v>587</v>
      </c>
      <c r="C10" s="154"/>
      <c r="D10" s="154"/>
    </row>
    <row r="11" spans="1:4" hidden="1">
      <c r="A11" s="17" t="s">
        <v>190</v>
      </c>
      <c r="B11" s="6" t="s">
        <v>587</v>
      </c>
      <c r="C11" s="154"/>
      <c r="D11" s="154"/>
    </row>
    <row r="12" spans="1:4" hidden="1">
      <c r="A12" s="17" t="s">
        <v>185</v>
      </c>
      <c r="B12" s="6" t="s">
        <v>587</v>
      </c>
      <c r="C12" s="154"/>
      <c r="D12" s="154"/>
    </row>
    <row r="13" spans="1:4" hidden="1">
      <c r="A13" s="17" t="s">
        <v>186</v>
      </c>
      <c r="B13" s="6" t="s">
        <v>587</v>
      </c>
      <c r="C13" s="154"/>
      <c r="D13" s="154"/>
    </row>
    <row r="14" spans="1:4" hidden="1">
      <c r="A14" s="17" t="s">
        <v>187</v>
      </c>
      <c r="B14" s="6" t="s">
        <v>587</v>
      </c>
      <c r="C14" s="154"/>
      <c r="D14" s="154"/>
    </row>
    <row r="15" spans="1:4" hidden="1">
      <c r="A15" s="17" t="s">
        <v>188</v>
      </c>
      <c r="B15" s="6" t="s">
        <v>587</v>
      </c>
      <c r="C15" s="154"/>
      <c r="D15" s="154"/>
    </row>
    <row r="16" spans="1:4" ht="25.5">
      <c r="A16" s="9" t="s">
        <v>15</v>
      </c>
      <c r="B16" s="10" t="s">
        <v>587</v>
      </c>
      <c r="C16" s="154"/>
      <c r="D16" s="154"/>
    </row>
    <row r="17" spans="1:4" hidden="1">
      <c r="A17" s="17" t="s">
        <v>184</v>
      </c>
      <c r="B17" s="6" t="s">
        <v>588</v>
      </c>
      <c r="C17" s="154"/>
      <c r="D17" s="154"/>
    </row>
    <row r="18" spans="1:4" hidden="1">
      <c r="A18" s="17" t="s">
        <v>193</v>
      </c>
      <c r="B18" s="6" t="s">
        <v>588</v>
      </c>
      <c r="C18" s="154"/>
      <c r="D18" s="154"/>
    </row>
    <row r="19" spans="1:4" ht="30" hidden="1">
      <c r="A19" s="17" t="s">
        <v>194</v>
      </c>
      <c r="B19" s="6" t="s">
        <v>588</v>
      </c>
      <c r="C19" s="154"/>
      <c r="D19" s="154"/>
    </row>
    <row r="20" spans="1:4" hidden="1">
      <c r="A20" s="17" t="s">
        <v>192</v>
      </c>
      <c r="B20" s="6" t="s">
        <v>588</v>
      </c>
      <c r="C20" s="154"/>
      <c r="D20" s="154"/>
    </row>
    <row r="21" spans="1:4" hidden="1">
      <c r="A21" s="17" t="s">
        <v>191</v>
      </c>
      <c r="B21" s="6" t="s">
        <v>588</v>
      </c>
      <c r="C21" s="154"/>
      <c r="D21" s="154"/>
    </row>
    <row r="22" spans="1:4" hidden="1">
      <c r="A22" s="17" t="s">
        <v>190</v>
      </c>
      <c r="B22" s="6" t="s">
        <v>588</v>
      </c>
      <c r="C22" s="154"/>
      <c r="D22" s="154"/>
    </row>
    <row r="23" spans="1:4" hidden="1">
      <c r="A23" s="17" t="s">
        <v>185</v>
      </c>
      <c r="B23" s="6" t="s">
        <v>588</v>
      </c>
      <c r="C23" s="154"/>
      <c r="D23" s="154"/>
    </row>
    <row r="24" spans="1:4" hidden="1">
      <c r="A24" s="17" t="s">
        <v>186</v>
      </c>
      <c r="B24" s="6" t="s">
        <v>588</v>
      </c>
      <c r="C24" s="154"/>
      <c r="D24" s="154"/>
    </row>
    <row r="25" spans="1:4" hidden="1">
      <c r="A25" s="17" t="s">
        <v>187</v>
      </c>
      <c r="B25" s="6" t="s">
        <v>588</v>
      </c>
      <c r="C25" s="154"/>
      <c r="D25" s="154"/>
    </row>
    <row r="26" spans="1:4" hidden="1">
      <c r="A26" s="17" t="s">
        <v>188</v>
      </c>
      <c r="B26" s="6" t="s">
        <v>588</v>
      </c>
      <c r="C26" s="154"/>
      <c r="D26" s="154"/>
    </row>
    <row r="27" spans="1:4" ht="25.5">
      <c r="A27" s="9" t="s">
        <v>74</v>
      </c>
      <c r="B27" s="10" t="s">
        <v>588</v>
      </c>
      <c r="C27" s="154"/>
      <c r="D27" s="154"/>
    </row>
    <row r="28" spans="1:4">
      <c r="A28" s="17" t="s">
        <v>184</v>
      </c>
      <c r="B28" s="6" t="s">
        <v>589</v>
      </c>
      <c r="C28" s="154"/>
      <c r="D28" s="154"/>
    </row>
    <row r="29" spans="1:4">
      <c r="A29" s="17" t="s">
        <v>193</v>
      </c>
      <c r="B29" s="6" t="s">
        <v>589</v>
      </c>
      <c r="C29" s="154"/>
      <c r="D29" s="154"/>
    </row>
    <row r="30" spans="1:4" ht="30">
      <c r="A30" s="17" t="s">
        <v>194</v>
      </c>
      <c r="B30" s="6" t="s">
        <v>589</v>
      </c>
      <c r="C30" s="154"/>
      <c r="D30" s="154"/>
    </row>
    <row r="31" spans="1:4">
      <c r="A31" s="17" t="s">
        <v>192</v>
      </c>
      <c r="B31" s="6" t="s">
        <v>589</v>
      </c>
      <c r="C31" s="154"/>
      <c r="D31" s="154"/>
    </row>
    <row r="32" spans="1:4">
      <c r="A32" s="17" t="s">
        <v>191</v>
      </c>
      <c r="B32" s="6" t="s">
        <v>589</v>
      </c>
      <c r="C32" s="154">
        <v>4040000</v>
      </c>
      <c r="D32" s="154">
        <v>3720200</v>
      </c>
    </row>
    <row r="33" spans="1:4">
      <c r="A33" s="17" t="s">
        <v>190</v>
      </c>
      <c r="B33" s="6" t="s">
        <v>589</v>
      </c>
      <c r="C33" s="154"/>
      <c r="D33" s="154">
        <v>1692867</v>
      </c>
    </row>
    <row r="34" spans="1:4">
      <c r="A34" s="17" t="s">
        <v>185</v>
      </c>
      <c r="B34" s="6" t="s">
        <v>589</v>
      </c>
      <c r="C34" s="154"/>
      <c r="D34" s="154"/>
    </row>
    <row r="35" spans="1:4">
      <c r="A35" s="17" t="s">
        <v>186</v>
      </c>
      <c r="B35" s="6" t="s">
        <v>589</v>
      </c>
      <c r="C35" s="154"/>
      <c r="D35" s="154"/>
    </row>
    <row r="36" spans="1:4">
      <c r="A36" s="17" t="s">
        <v>187</v>
      </c>
      <c r="B36" s="6" t="s">
        <v>589</v>
      </c>
      <c r="C36" s="154"/>
      <c r="D36" s="154"/>
    </row>
    <row r="37" spans="1:4">
      <c r="A37" s="17" t="s">
        <v>188</v>
      </c>
      <c r="B37" s="6" t="s">
        <v>589</v>
      </c>
      <c r="C37" s="154"/>
      <c r="D37" s="154"/>
    </row>
    <row r="38" spans="1:4">
      <c r="A38" s="9" t="s">
        <v>73</v>
      </c>
      <c r="B38" s="10" t="s">
        <v>589</v>
      </c>
      <c r="C38" s="155">
        <f>SUM(C28:C37)</f>
        <v>4040000</v>
      </c>
      <c r="D38" s="155">
        <f>SUM(D28:D37)</f>
        <v>5413067</v>
      </c>
    </row>
    <row r="39" spans="1:4" hidden="1">
      <c r="A39" s="17" t="s">
        <v>184</v>
      </c>
      <c r="B39" s="6" t="s">
        <v>595</v>
      </c>
      <c r="C39" s="154"/>
      <c r="D39" s="154"/>
    </row>
    <row r="40" spans="1:4" hidden="1">
      <c r="A40" s="17" t="s">
        <v>193</v>
      </c>
      <c r="B40" s="6" t="s">
        <v>595</v>
      </c>
      <c r="C40" s="154"/>
      <c r="D40" s="154"/>
    </row>
    <row r="41" spans="1:4" ht="30" hidden="1">
      <c r="A41" s="17" t="s">
        <v>194</v>
      </c>
      <c r="B41" s="6" t="s">
        <v>595</v>
      </c>
      <c r="C41" s="154"/>
      <c r="D41" s="154"/>
    </row>
    <row r="42" spans="1:4" hidden="1">
      <c r="A42" s="17" t="s">
        <v>192</v>
      </c>
      <c r="B42" s="6" t="s">
        <v>595</v>
      </c>
      <c r="C42" s="154"/>
      <c r="D42" s="154"/>
    </row>
    <row r="43" spans="1:4" hidden="1">
      <c r="A43" s="17" t="s">
        <v>191</v>
      </c>
      <c r="B43" s="6" t="s">
        <v>595</v>
      </c>
      <c r="C43" s="154"/>
      <c r="D43" s="154"/>
    </row>
    <row r="44" spans="1:4" hidden="1">
      <c r="A44" s="17" t="s">
        <v>190</v>
      </c>
      <c r="B44" s="6" t="s">
        <v>595</v>
      </c>
      <c r="C44" s="154"/>
      <c r="D44" s="154"/>
    </row>
    <row r="45" spans="1:4" hidden="1">
      <c r="A45" s="17" t="s">
        <v>185</v>
      </c>
      <c r="B45" s="6" t="s">
        <v>595</v>
      </c>
      <c r="C45" s="154"/>
      <c r="D45" s="154"/>
    </row>
    <row r="46" spans="1:4" hidden="1">
      <c r="A46" s="17" t="s">
        <v>186</v>
      </c>
      <c r="B46" s="6" t="s">
        <v>595</v>
      </c>
      <c r="C46" s="154"/>
      <c r="D46" s="154"/>
    </row>
    <row r="47" spans="1:4" hidden="1">
      <c r="A47" s="17" t="s">
        <v>187</v>
      </c>
      <c r="B47" s="6" t="s">
        <v>595</v>
      </c>
      <c r="C47" s="154"/>
      <c r="D47" s="154"/>
    </row>
    <row r="48" spans="1:4" hidden="1">
      <c r="A48" s="17" t="s">
        <v>188</v>
      </c>
      <c r="B48" s="6" t="s">
        <v>595</v>
      </c>
      <c r="C48" s="154"/>
      <c r="D48" s="154"/>
    </row>
    <row r="49" spans="1:4" ht="25.5">
      <c r="A49" s="9" t="s">
        <v>71</v>
      </c>
      <c r="B49" s="10" t="s">
        <v>595</v>
      </c>
      <c r="C49" s="154"/>
      <c r="D49" s="154"/>
    </row>
    <row r="50" spans="1:4" hidden="1">
      <c r="A50" s="17" t="s">
        <v>189</v>
      </c>
      <c r="B50" s="6" t="s">
        <v>596</v>
      </c>
      <c r="C50" s="154"/>
      <c r="D50" s="154"/>
    </row>
    <row r="51" spans="1:4" hidden="1">
      <c r="A51" s="17" t="s">
        <v>193</v>
      </c>
      <c r="B51" s="6" t="s">
        <v>596</v>
      </c>
      <c r="C51" s="154"/>
      <c r="D51" s="154"/>
    </row>
    <row r="52" spans="1:4" ht="30" hidden="1">
      <c r="A52" s="17" t="s">
        <v>194</v>
      </c>
      <c r="B52" s="6" t="s">
        <v>596</v>
      </c>
      <c r="C52" s="154"/>
      <c r="D52" s="154"/>
    </row>
    <row r="53" spans="1:4" hidden="1">
      <c r="A53" s="17" t="s">
        <v>192</v>
      </c>
      <c r="B53" s="6" t="s">
        <v>596</v>
      </c>
      <c r="C53" s="154"/>
      <c r="D53" s="154"/>
    </row>
    <row r="54" spans="1:4" hidden="1">
      <c r="A54" s="17" t="s">
        <v>191</v>
      </c>
      <c r="B54" s="6" t="s">
        <v>596</v>
      </c>
      <c r="C54" s="154"/>
      <c r="D54" s="154"/>
    </row>
    <row r="55" spans="1:4" hidden="1">
      <c r="A55" s="17" t="s">
        <v>190</v>
      </c>
      <c r="B55" s="6" t="s">
        <v>596</v>
      </c>
      <c r="C55" s="154"/>
      <c r="D55" s="154"/>
    </row>
    <row r="56" spans="1:4" hidden="1">
      <c r="A56" s="17" t="s">
        <v>185</v>
      </c>
      <c r="B56" s="6" t="s">
        <v>596</v>
      </c>
      <c r="C56" s="154"/>
      <c r="D56" s="154"/>
    </row>
    <row r="57" spans="1:4" hidden="1">
      <c r="A57" s="17" t="s">
        <v>186</v>
      </c>
      <c r="B57" s="6" t="s">
        <v>596</v>
      </c>
      <c r="C57" s="154"/>
      <c r="D57" s="154"/>
    </row>
    <row r="58" spans="1:4" hidden="1">
      <c r="A58" s="17" t="s">
        <v>187</v>
      </c>
      <c r="B58" s="6" t="s">
        <v>596</v>
      </c>
      <c r="C58" s="154"/>
      <c r="D58" s="154"/>
    </row>
    <row r="59" spans="1:4" hidden="1">
      <c r="A59" s="17" t="s">
        <v>188</v>
      </c>
      <c r="B59" s="6" t="s">
        <v>596</v>
      </c>
      <c r="C59" s="154"/>
      <c r="D59" s="154"/>
    </row>
    <row r="60" spans="1:4" ht="25.5">
      <c r="A60" s="9" t="s">
        <v>75</v>
      </c>
      <c r="B60" s="10" t="s">
        <v>596</v>
      </c>
      <c r="C60" s="154"/>
      <c r="D60" s="154"/>
    </row>
    <row r="61" spans="1:4" hidden="1">
      <c r="A61" s="17" t="s">
        <v>184</v>
      </c>
      <c r="B61" s="6" t="s">
        <v>597</v>
      </c>
      <c r="C61" s="154"/>
      <c r="D61" s="154"/>
    </row>
    <row r="62" spans="1:4" hidden="1">
      <c r="A62" s="17" t="s">
        <v>193</v>
      </c>
      <c r="B62" s="6" t="s">
        <v>597</v>
      </c>
      <c r="C62" s="154"/>
      <c r="D62" s="154"/>
    </row>
    <row r="63" spans="1:4" ht="30" hidden="1">
      <c r="A63" s="17" t="s">
        <v>194</v>
      </c>
      <c r="B63" s="6" t="s">
        <v>597</v>
      </c>
      <c r="C63" s="154"/>
      <c r="D63" s="154"/>
    </row>
    <row r="64" spans="1:4" hidden="1">
      <c r="A64" s="17" t="s">
        <v>192</v>
      </c>
      <c r="B64" s="6" t="s">
        <v>597</v>
      </c>
      <c r="C64" s="154"/>
      <c r="D64" s="154"/>
    </row>
    <row r="65" spans="1:4" hidden="1">
      <c r="A65" s="17" t="s">
        <v>191</v>
      </c>
      <c r="B65" s="6" t="s">
        <v>597</v>
      </c>
      <c r="C65" s="154"/>
      <c r="D65" s="154"/>
    </row>
    <row r="66" spans="1:4" hidden="1">
      <c r="A66" s="17" t="s">
        <v>190</v>
      </c>
      <c r="B66" s="6" t="s">
        <v>597</v>
      </c>
      <c r="C66" s="154"/>
      <c r="D66" s="154"/>
    </row>
    <row r="67" spans="1:4" hidden="1">
      <c r="A67" s="17" t="s">
        <v>185</v>
      </c>
      <c r="B67" s="6" t="s">
        <v>597</v>
      </c>
      <c r="C67" s="154"/>
      <c r="D67" s="154"/>
    </row>
    <row r="68" spans="1:4" hidden="1">
      <c r="A68" s="17" t="s">
        <v>186</v>
      </c>
      <c r="B68" s="6" t="s">
        <v>597</v>
      </c>
      <c r="C68" s="154"/>
      <c r="D68" s="154"/>
    </row>
    <row r="69" spans="1:4" hidden="1">
      <c r="A69" s="17" t="s">
        <v>187</v>
      </c>
      <c r="B69" s="6" t="s">
        <v>597</v>
      </c>
      <c r="C69" s="154"/>
      <c r="D69" s="154"/>
    </row>
    <row r="70" spans="1:4" hidden="1">
      <c r="A70" s="17" t="s">
        <v>188</v>
      </c>
      <c r="B70" s="6" t="s">
        <v>597</v>
      </c>
      <c r="C70" s="154"/>
      <c r="D70" s="154"/>
    </row>
    <row r="71" spans="1:4">
      <c r="A71" s="9" t="s">
        <v>20</v>
      </c>
      <c r="B71" s="10" t="s">
        <v>597</v>
      </c>
      <c r="C71" s="155"/>
      <c r="D71" s="155"/>
    </row>
    <row r="72" spans="1:4" hidden="1">
      <c r="A72" s="17" t="s">
        <v>195</v>
      </c>
      <c r="B72" s="5" t="s">
        <v>683</v>
      </c>
      <c r="C72" s="154"/>
      <c r="D72" s="154"/>
    </row>
    <row r="73" spans="1:4" hidden="1">
      <c r="A73" s="17" t="s">
        <v>196</v>
      </c>
      <c r="B73" s="5" t="s">
        <v>683</v>
      </c>
      <c r="C73" s="154"/>
      <c r="D73" s="154"/>
    </row>
    <row r="74" spans="1:4" hidden="1">
      <c r="A74" s="17" t="s">
        <v>204</v>
      </c>
      <c r="B74" s="5" t="s">
        <v>683</v>
      </c>
      <c r="C74" s="154"/>
      <c r="D74" s="154"/>
    </row>
    <row r="75" spans="1:4" hidden="1">
      <c r="A75" s="5" t="s">
        <v>203</v>
      </c>
      <c r="B75" s="5" t="s">
        <v>683</v>
      </c>
      <c r="C75" s="154"/>
      <c r="D75" s="154"/>
    </row>
    <row r="76" spans="1:4" hidden="1">
      <c r="A76" s="5" t="s">
        <v>202</v>
      </c>
      <c r="B76" s="5" t="s">
        <v>683</v>
      </c>
      <c r="C76" s="154"/>
      <c r="D76" s="154"/>
    </row>
    <row r="77" spans="1:4" hidden="1">
      <c r="A77" s="5" t="s">
        <v>201</v>
      </c>
      <c r="B77" s="5" t="s">
        <v>683</v>
      </c>
      <c r="C77" s="154"/>
      <c r="D77" s="154"/>
    </row>
    <row r="78" spans="1:4" hidden="1">
      <c r="A78" s="17" t="s">
        <v>200</v>
      </c>
      <c r="B78" s="5" t="s">
        <v>683</v>
      </c>
      <c r="C78" s="154"/>
      <c r="D78" s="154"/>
    </row>
    <row r="79" spans="1:4" hidden="1">
      <c r="A79" s="17" t="s">
        <v>205</v>
      </c>
      <c r="B79" s="5" t="s">
        <v>683</v>
      </c>
      <c r="C79" s="154"/>
      <c r="D79" s="154"/>
    </row>
    <row r="80" spans="1:4" hidden="1">
      <c r="A80" s="17" t="s">
        <v>197</v>
      </c>
      <c r="B80" s="5" t="s">
        <v>683</v>
      </c>
      <c r="C80" s="154"/>
      <c r="D80" s="154"/>
    </row>
    <row r="81" spans="1:4" hidden="1">
      <c r="A81" s="17" t="s">
        <v>198</v>
      </c>
      <c r="B81" s="5" t="s">
        <v>683</v>
      </c>
      <c r="C81" s="154"/>
      <c r="D81" s="154"/>
    </row>
    <row r="82" spans="1:4" ht="25.5">
      <c r="A82" s="9" t="s">
        <v>108</v>
      </c>
      <c r="B82" s="10" t="s">
        <v>683</v>
      </c>
      <c r="C82" s="154"/>
      <c r="D82" s="154"/>
    </row>
    <row r="83" spans="1:4" hidden="1">
      <c r="A83" s="17" t="s">
        <v>195</v>
      </c>
      <c r="B83" s="5" t="s">
        <v>684</v>
      </c>
      <c r="C83" s="154"/>
      <c r="D83" s="154"/>
    </row>
    <row r="84" spans="1:4" hidden="1">
      <c r="A84" s="17" t="s">
        <v>196</v>
      </c>
      <c r="B84" s="5" t="s">
        <v>684</v>
      </c>
      <c r="C84" s="154"/>
      <c r="D84" s="154"/>
    </row>
    <row r="85" spans="1:4" hidden="1">
      <c r="A85" s="17" t="s">
        <v>204</v>
      </c>
      <c r="B85" s="5" t="s">
        <v>684</v>
      </c>
      <c r="C85" s="154"/>
      <c r="D85" s="154"/>
    </row>
    <row r="86" spans="1:4" hidden="1">
      <c r="A86" s="5" t="s">
        <v>203</v>
      </c>
      <c r="B86" s="5" t="s">
        <v>684</v>
      </c>
      <c r="C86" s="154"/>
      <c r="D86" s="154"/>
    </row>
    <row r="87" spans="1:4" hidden="1">
      <c r="A87" s="5" t="s">
        <v>202</v>
      </c>
      <c r="B87" s="5" t="s">
        <v>684</v>
      </c>
      <c r="C87" s="154"/>
      <c r="D87" s="154"/>
    </row>
    <row r="88" spans="1:4" hidden="1">
      <c r="A88" s="5" t="s">
        <v>201</v>
      </c>
      <c r="B88" s="5" t="s">
        <v>684</v>
      </c>
      <c r="C88" s="154"/>
      <c r="D88" s="154"/>
    </row>
    <row r="89" spans="1:4" hidden="1">
      <c r="A89" s="17" t="s">
        <v>200</v>
      </c>
      <c r="B89" s="5" t="s">
        <v>684</v>
      </c>
      <c r="C89" s="154"/>
      <c r="D89" s="154"/>
    </row>
    <row r="90" spans="1:4" hidden="1">
      <c r="A90" s="17" t="s">
        <v>199</v>
      </c>
      <c r="B90" s="5" t="s">
        <v>684</v>
      </c>
      <c r="C90" s="154"/>
      <c r="D90" s="154"/>
    </row>
    <row r="91" spans="1:4" hidden="1">
      <c r="A91" s="17" t="s">
        <v>197</v>
      </c>
      <c r="B91" s="5" t="s">
        <v>684</v>
      </c>
      <c r="C91" s="154"/>
      <c r="D91" s="154"/>
    </row>
    <row r="92" spans="1:4" hidden="1">
      <c r="A92" s="17" t="s">
        <v>198</v>
      </c>
      <c r="B92" s="5" t="s">
        <v>684</v>
      </c>
      <c r="C92" s="154"/>
      <c r="D92" s="154"/>
    </row>
    <row r="93" spans="1:4">
      <c r="A93" s="20" t="s">
        <v>109</v>
      </c>
      <c r="B93" s="10" t="s">
        <v>684</v>
      </c>
      <c r="C93" s="154"/>
      <c r="D93" s="154"/>
    </row>
    <row r="94" spans="1:4" hidden="1">
      <c r="A94" s="17" t="s">
        <v>195</v>
      </c>
      <c r="B94" s="5" t="s">
        <v>688</v>
      </c>
      <c r="C94" s="154"/>
      <c r="D94" s="154"/>
    </row>
    <row r="95" spans="1:4" hidden="1">
      <c r="A95" s="17" t="s">
        <v>196</v>
      </c>
      <c r="B95" s="5" t="s">
        <v>688</v>
      </c>
      <c r="C95" s="154"/>
      <c r="D95" s="154"/>
    </row>
    <row r="96" spans="1:4" hidden="1">
      <c r="A96" s="17" t="s">
        <v>204</v>
      </c>
      <c r="B96" s="5" t="s">
        <v>688</v>
      </c>
      <c r="C96" s="154"/>
      <c r="D96" s="154"/>
    </row>
    <row r="97" spans="1:4" hidden="1">
      <c r="A97" s="5" t="s">
        <v>203</v>
      </c>
      <c r="B97" s="5" t="s">
        <v>688</v>
      </c>
      <c r="C97" s="154"/>
      <c r="D97" s="154"/>
    </row>
    <row r="98" spans="1:4" hidden="1">
      <c r="A98" s="5" t="s">
        <v>202</v>
      </c>
      <c r="B98" s="5" t="s">
        <v>688</v>
      </c>
      <c r="C98" s="154"/>
      <c r="D98" s="154"/>
    </row>
    <row r="99" spans="1:4" hidden="1">
      <c r="A99" s="5" t="s">
        <v>201</v>
      </c>
      <c r="B99" s="5" t="s">
        <v>688</v>
      </c>
      <c r="C99" s="154"/>
      <c r="D99" s="154"/>
    </row>
    <row r="100" spans="1:4" hidden="1">
      <c r="A100" s="17" t="s">
        <v>200</v>
      </c>
      <c r="B100" s="5" t="s">
        <v>688</v>
      </c>
      <c r="C100" s="154"/>
      <c r="D100" s="154"/>
    </row>
    <row r="101" spans="1:4" hidden="1">
      <c r="A101" s="17" t="s">
        <v>205</v>
      </c>
      <c r="B101" s="5" t="s">
        <v>688</v>
      </c>
      <c r="C101" s="154"/>
      <c r="D101" s="154"/>
    </row>
    <row r="102" spans="1:4" hidden="1">
      <c r="A102" s="17" t="s">
        <v>197</v>
      </c>
      <c r="B102" s="5" t="s">
        <v>688</v>
      </c>
      <c r="C102" s="154"/>
      <c r="D102" s="154"/>
    </row>
    <row r="103" spans="1:4" hidden="1">
      <c r="A103" s="17" t="s">
        <v>198</v>
      </c>
      <c r="B103" s="5" t="s">
        <v>688</v>
      </c>
      <c r="C103" s="154"/>
      <c r="D103" s="154"/>
    </row>
    <row r="104" spans="1:4" ht="25.5">
      <c r="A104" s="9" t="s">
        <v>110</v>
      </c>
      <c r="B104" s="10" t="s">
        <v>688</v>
      </c>
      <c r="C104" s="154"/>
      <c r="D104" s="154"/>
    </row>
    <row r="105" spans="1:4" hidden="1">
      <c r="A105" s="17" t="s">
        <v>195</v>
      </c>
      <c r="B105" s="5" t="s">
        <v>689</v>
      </c>
      <c r="C105" s="154"/>
      <c r="D105" s="154"/>
    </row>
    <row r="106" spans="1:4" hidden="1">
      <c r="A106" s="17" t="s">
        <v>196</v>
      </c>
      <c r="B106" s="5" t="s">
        <v>689</v>
      </c>
      <c r="C106" s="154"/>
      <c r="D106" s="154"/>
    </row>
    <row r="107" spans="1:4" hidden="1">
      <c r="A107" s="17" t="s">
        <v>204</v>
      </c>
      <c r="B107" s="5" t="s">
        <v>689</v>
      </c>
      <c r="C107" s="154"/>
      <c r="D107" s="154"/>
    </row>
    <row r="108" spans="1:4" hidden="1">
      <c r="A108" s="5" t="s">
        <v>203</v>
      </c>
      <c r="B108" s="5" t="s">
        <v>689</v>
      </c>
      <c r="C108" s="154"/>
      <c r="D108" s="154"/>
    </row>
    <row r="109" spans="1:4" hidden="1">
      <c r="A109" s="5" t="s">
        <v>202</v>
      </c>
      <c r="B109" s="5" t="s">
        <v>689</v>
      </c>
      <c r="C109" s="154"/>
      <c r="D109" s="154"/>
    </row>
    <row r="110" spans="1:4" hidden="1">
      <c r="A110" s="5" t="s">
        <v>201</v>
      </c>
      <c r="B110" s="5" t="s">
        <v>689</v>
      </c>
      <c r="C110" s="154"/>
      <c r="D110" s="154"/>
    </row>
    <row r="111" spans="1:4" hidden="1">
      <c r="A111" s="17" t="s">
        <v>200</v>
      </c>
      <c r="B111" s="5" t="s">
        <v>689</v>
      </c>
      <c r="C111" s="154"/>
      <c r="D111" s="154"/>
    </row>
    <row r="112" spans="1:4" hidden="1">
      <c r="A112" s="17" t="s">
        <v>199</v>
      </c>
      <c r="B112" s="5" t="s">
        <v>689</v>
      </c>
      <c r="C112" s="154"/>
      <c r="D112" s="154"/>
    </row>
    <row r="113" spans="1:4" hidden="1">
      <c r="A113" s="17" t="s">
        <v>197</v>
      </c>
      <c r="B113" s="5" t="s">
        <v>689</v>
      </c>
      <c r="C113" s="154"/>
      <c r="D113" s="154"/>
    </row>
    <row r="114" spans="1:4" hidden="1">
      <c r="A114" s="17" t="s">
        <v>198</v>
      </c>
      <c r="B114" s="5" t="s">
        <v>689</v>
      </c>
      <c r="C114" s="154"/>
      <c r="D114" s="154"/>
    </row>
    <row r="115" spans="1:4">
      <c r="A115" s="20" t="s">
        <v>111</v>
      </c>
      <c r="B115" s="10" t="s">
        <v>689</v>
      </c>
      <c r="C115" s="154"/>
      <c r="D115" s="154"/>
    </row>
  </sheetData>
  <mergeCells count="3">
    <mergeCell ref="A1:D1"/>
    <mergeCell ref="A2:D2"/>
    <mergeCell ref="A3:D3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D12" sqref="D12"/>
    </sheetView>
  </sheetViews>
  <sheetFormatPr defaultRowHeight="15"/>
  <cols>
    <col min="1" max="1" width="65" customWidth="1"/>
    <col min="3" max="3" width="16.85546875" customWidth="1"/>
    <col min="4" max="4" width="14.42578125" customWidth="1"/>
    <col min="6" max="6" width="14.5703125" bestFit="1" customWidth="1"/>
  </cols>
  <sheetData>
    <row r="1" spans="1:4" ht="16.5" customHeight="1">
      <c r="A1" s="429" t="s">
        <v>895</v>
      </c>
      <c r="B1" s="429"/>
      <c r="C1" s="429"/>
      <c r="D1" s="429"/>
    </row>
    <row r="2" spans="1:4" ht="18" customHeight="1">
      <c r="A2" s="419" t="s">
        <v>861</v>
      </c>
      <c r="B2" s="419"/>
      <c r="C2" s="419"/>
      <c r="D2" s="419"/>
    </row>
    <row r="3" spans="1:4" ht="18" customHeight="1">
      <c r="A3" s="430" t="s">
        <v>139</v>
      </c>
      <c r="B3" s="430"/>
      <c r="C3" s="430"/>
      <c r="D3" s="430"/>
    </row>
    <row r="4" spans="1:4" ht="24.75" customHeight="1">
      <c r="A4" s="54" t="s">
        <v>217</v>
      </c>
      <c r="B4" s="3" t="s">
        <v>380</v>
      </c>
      <c r="C4" s="122" t="s">
        <v>314</v>
      </c>
      <c r="D4" s="274" t="s">
        <v>900</v>
      </c>
    </row>
    <row r="5" spans="1:4">
      <c r="A5" s="5" t="s">
        <v>78</v>
      </c>
      <c r="B5" s="5" t="s">
        <v>607</v>
      </c>
      <c r="C5" s="154">
        <v>2900000</v>
      </c>
      <c r="D5" s="154"/>
    </row>
    <row r="6" spans="1:4">
      <c r="A6" s="5" t="s">
        <v>79</v>
      </c>
      <c r="B6" s="5" t="s">
        <v>607</v>
      </c>
      <c r="C6" s="154"/>
      <c r="D6" s="154"/>
    </row>
    <row r="7" spans="1:4">
      <c r="A7" s="5" t="s">
        <v>80</v>
      </c>
      <c r="B7" s="5" t="s">
        <v>607</v>
      </c>
      <c r="C7" s="154"/>
      <c r="D7" s="154"/>
    </row>
    <row r="8" spans="1:4">
      <c r="A8" s="5" t="s">
        <v>81</v>
      </c>
      <c r="B8" s="5" t="s">
        <v>607</v>
      </c>
      <c r="C8" s="154"/>
      <c r="D8" s="154"/>
    </row>
    <row r="9" spans="1:4">
      <c r="A9" s="9" t="s">
        <v>25</v>
      </c>
      <c r="B9" s="10" t="s">
        <v>607</v>
      </c>
      <c r="C9" s="161">
        <f>SUM(C5:C8)</f>
        <v>2900000</v>
      </c>
      <c r="D9" s="161"/>
    </row>
    <row r="10" spans="1:4">
      <c r="A10" s="5" t="s">
        <v>26</v>
      </c>
      <c r="B10" s="6" t="s">
        <v>608</v>
      </c>
      <c r="C10" s="154">
        <v>230000000</v>
      </c>
      <c r="D10" s="154"/>
    </row>
    <row r="11" spans="1:4" ht="27">
      <c r="A11" s="69" t="s">
        <v>609</v>
      </c>
      <c r="B11" s="69" t="s">
        <v>608</v>
      </c>
      <c r="C11" s="154">
        <v>230000000</v>
      </c>
      <c r="D11" s="154"/>
    </row>
    <row r="12" spans="1:4" ht="27">
      <c r="A12" s="69" t="s">
        <v>610</v>
      </c>
      <c r="B12" s="69" t="s">
        <v>608</v>
      </c>
      <c r="C12" s="154"/>
      <c r="D12" s="154"/>
    </row>
    <row r="13" spans="1:4">
      <c r="A13" s="5" t="s">
        <v>28</v>
      </c>
      <c r="B13" s="6" t="s">
        <v>614</v>
      </c>
      <c r="C13" s="154">
        <v>6300000</v>
      </c>
      <c r="D13" s="154"/>
    </row>
    <row r="14" spans="1:4" ht="27">
      <c r="A14" s="69" t="s">
        <v>616</v>
      </c>
      <c r="B14" s="69" t="s">
        <v>614</v>
      </c>
      <c r="C14" s="154"/>
      <c r="D14" s="154"/>
    </row>
    <row r="15" spans="1:4" ht="27">
      <c r="A15" s="69" t="s">
        <v>617</v>
      </c>
      <c r="B15" s="69" t="s">
        <v>614</v>
      </c>
      <c r="C15" s="154">
        <v>6300000</v>
      </c>
      <c r="D15" s="154"/>
    </row>
    <row r="16" spans="1:4">
      <c r="A16" s="69" t="s">
        <v>618</v>
      </c>
      <c r="B16" s="69" t="s">
        <v>614</v>
      </c>
      <c r="C16" s="154"/>
      <c r="D16" s="154"/>
    </row>
    <row r="17" spans="1:6">
      <c r="A17" s="69" t="s">
        <v>619</v>
      </c>
      <c r="B17" s="69" t="s">
        <v>614</v>
      </c>
      <c r="C17" s="154"/>
      <c r="D17" s="154"/>
    </row>
    <row r="18" spans="1:6">
      <c r="A18" s="5" t="s">
        <v>86</v>
      </c>
      <c r="B18" s="6" t="s">
        <v>620</v>
      </c>
      <c r="C18" s="154">
        <v>150000</v>
      </c>
      <c r="D18" s="154"/>
    </row>
    <row r="19" spans="1:6">
      <c r="A19" s="69" t="s">
        <v>628</v>
      </c>
      <c r="B19" s="69" t="s">
        <v>620</v>
      </c>
      <c r="C19" s="154"/>
      <c r="D19" s="154"/>
    </row>
    <row r="20" spans="1:6">
      <c r="A20" s="69" t="s">
        <v>629</v>
      </c>
      <c r="B20" s="69" t="s">
        <v>620</v>
      </c>
      <c r="C20" s="154">
        <v>150000</v>
      </c>
      <c r="D20" s="154"/>
    </row>
    <row r="21" spans="1:6">
      <c r="A21" s="9" t="s">
        <v>58</v>
      </c>
      <c r="B21" s="10" t="s">
        <v>636</v>
      </c>
      <c r="C21" s="155">
        <f>SUM(C10+C13+C18)</f>
        <v>236450000</v>
      </c>
      <c r="D21" s="155"/>
      <c r="F21" s="157"/>
    </row>
    <row r="22" spans="1:6">
      <c r="A22" s="5" t="s">
        <v>87</v>
      </c>
      <c r="B22" s="5" t="s">
        <v>637</v>
      </c>
      <c r="C22" s="154"/>
      <c r="D22" s="154"/>
    </row>
    <row r="23" spans="1:6">
      <c r="A23" s="5" t="s">
        <v>89</v>
      </c>
      <c r="B23" s="5" t="s">
        <v>637</v>
      </c>
      <c r="C23" s="154"/>
      <c r="D23" s="154"/>
    </row>
    <row r="24" spans="1:6">
      <c r="A24" s="5" t="s">
        <v>90</v>
      </c>
      <c r="B24" s="5" t="s">
        <v>637</v>
      </c>
      <c r="C24" s="154"/>
      <c r="D24" s="154"/>
    </row>
    <row r="25" spans="1:6">
      <c r="A25" s="5" t="s">
        <v>91</v>
      </c>
      <c r="B25" s="5" t="s">
        <v>637</v>
      </c>
      <c r="C25" s="154"/>
      <c r="D25" s="154"/>
    </row>
    <row r="26" spans="1:6">
      <c r="A26" s="5" t="s">
        <v>93</v>
      </c>
      <c r="B26" s="5" t="s">
        <v>637</v>
      </c>
      <c r="C26" s="154"/>
      <c r="D26" s="154"/>
    </row>
    <row r="27" spans="1:6">
      <c r="A27" s="5" t="s">
        <v>94</v>
      </c>
      <c r="B27" s="5" t="s">
        <v>637</v>
      </c>
      <c r="C27" s="154"/>
      <c r="D27" s="154"/>
    </row>
    <row r="28" spans="1:6">
      <c r="A28" s="5" t="s">
        <v>95</v>
      </c>
      <c r="B28" s="5" t="s">
        <v>637</v>
      </c>
      <c r="C28" s="154"/>
      <c r="D28" s="154"/>
    </row>
    <row r="29" spans="1:6">
      <c r="A29" s="5" t="s">
        <v>96</v>
      </c>
      <c r="B29" s="5" t="s">
        <v>637</v>
      </c>
      <c r="C29" s="154"/>
      <c r="D29" s="154"/>
    </row>
    <row r="30" spans="1:6" ht="45">
      <c r="A30" s="5" t="s">
        <v>97</v>
      </c>
      <c r="B30" s="5" t="s">
        <v>637</v>
      </c>
      <c r="C30" s="154"/>
      <c r="D30" s="154"/>
    </row>
    <row r="31" spans="1:6">
      <c r="A31" s="5" t="s">
        <v>98</v>
      </c>
      <c r="B31" s="5" t="s">
        <v>637</v>
      </c>
      <c r="C31" s="154"/>
      <c r="D31" s="154"/>
    </row>
    <row r="32" spans="1:6">
      <c r="A32" s="9" t="s">
        <v>30</v>
      </c>
      <c r="B32" s="10" t="s">
        <v>637</v>
      </c>
      <c r="C32" s="161">
        <v>0</v>
      </c>
      <c r="D32" s="161"/>
    </row>
  </sheetData>
  <mergeCells count="3">
    <mergeCell ref="A1:D1"/>
    <mergeCell ref="A2:D2"/>
    <mergeCell ref="A3:D3"/>
  </mergeCells>
  <phoneticPr fontId="51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153"/>
  <sheetViews>
    <sheetView workbookViewId="0">
      <selection activeCell="F108" sqref="F108"/>
    </sheetView>
  </sheetViews>
  <sheetFormatPr defaultRowHeight="15"/>
  <cols>
    <col min="1" max="1" width="55.140625" customWidth="1"/>
    <col min="2" max="2" width="6.85546875" customWidth="1"/>
    <col min="3" max="3" width="11.140625" customWidth="1"/>
    <col min="4" max="4" width="10.42578125" customWidth="1"/>
    <col min="5" max="5" width="9" customWidth="1"/>
    <col min="6" max="6" width="8.5703125" customWidth="1"/>
    <col min="7" max="8" width="9.85546875" customWidth="1"/>
    <col min="9" max="9" width="10.85546875" customWidth="1"/>
    <col min="10" max="10" width="10.140625" customWidth="1"/>
    <col min="11" max="11" width="9.140625" customWidth="1"/>
    <col min="12" max="12" width="10" customWidth="1"/>
    <col min="13" max="13" width="10.42578125" customWidth="1"/>
    <col min="14" max="14" width="9.28515625" customWidth="1"/>
    <col min="15" max="15" width="11.140625" customWidth="1"/>
    <col min="16" max="16" width="18.28515625" customWidth="1"/>
  </cols>
  <sheetData>
    <row r="1" spans="1:15">
      <c r="A1" s="434" t="s">
        <v>904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</row>
    <row r="2" spans="1:15" ht="23.25" customHeight="1">
      <c r="A2" s="435" t="s">
        <v>861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</row>
    <row r="3" spans="1:15" ht="24.75" customHeight="1">
      <c r="A3" s="435" t="s">
        <v>140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</row>
    <row r="4" spans="1:15" ht="15.75" thickBot="1">
      <c r="A4" s="268" t="s">
        <v>252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ht="28.5" customHeight="1" thickBot="1">
      <c r="A5" s="322" t="s">
        <v>379</v>
      </c>
      <c r="B5" s="323" t="s">
        <v>380</v>
      </c>
      <c r="C5" s="324" t="s">
        <v>265</v>
      </c>
      <c r="D5" s="324" t="s">
        <v>266</v>
      </c>
      <c r="E5" s="324" t="s">
        <v>267</v>
      </c>
      <c r="F5" s="324" t="s">
        <v>268</v>
      </c>
      <c r="G5" s="324" t="s">
        <v>269</v>
      </c>
      <c r="H5" s="324" t="s">
        <v>270</v>
      </c>
      <c r="I5" s="324" t="s">
        <v>271</v>
      </c>
      <c r="J5" s="324" t="s">
        <v>272</v>
      </c>
      <c r="K5" s="324" t="s">
        <v>273</v>
      </c>
      <c r="L5" s="324" t="s">
        <v>274</v>
      </c>
      <c r="M5" s="324" t="s">
        <v>275</v>
      </c>
      <c r="N5" s="324" t="s">
        <v>276</v>
      </c>
      <c r="O5" s="325" t="s">
        <v>253</v>
      </c>
    </row>
    <row r="6" spans="1:15">
      <c r="A6" s="326" t="s">
        <v>381</v>
      </c>
      <c r="B6" s="327" t="s">
        <v>382</v>
      </c>
      <c r="C6" s="328">
        <v>1040500</v>
      </c>
      <c r="D6" s="328">
        <v>1040500</v>
      </c>
      <c r="E6" s="328">
        <v>1040500</v>
      </c>
      <c r="F6" s="328">
        <v>1040500</v>
      </c>
      <c r="G6" s="328">
        <v>1040500</v>
      </c>
      <c r="H6" s="328">
        <v>1040500</v>
      </c>
      <c r="I6" s="328">
        <v>1327877</v>
      </c>
      <c r="J6" s="328">
        <v>1327877</v>
      </c>
      <c r="K6" s="328">
        <v>1327877</v>
      </c>
      <c r="L6" s="328">
        <v>1327877</v>
      </c>
      <c r="M6" s="328">
        <v>1327877</v>
      </c>
      <c r="N6" s="328">
        <v>1327151</v>
      </c>
      <c r="O6" s="329">
        <f>SUM(C6:N6)</f>
        <v>14209536</v>
      </c>
    </row>
    <row r="7" spans="1:15">
      <c r="A7" s="326" t="s">
        <v>383</v>
      </c>
      <c r="B7" s="327" t="s">
        <v>384</v>
      </c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30"/>
    </row>
    <row r="8" spans="1:15">
      <c r="A8" s="331" t="s">
        <v>385</v>
      </c>
      <c r="B8" s="267" t="s">
        <v>386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332"/>
    </row>
    <row r="9" spans="1:15">
      <c r="A9" s="331" t="s">
        <v>387</v>
      </c>
      <c r="B9" s="267" t="s">
        <v>388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332"/>
    </row>
    <row r="10" spans="1:15">
      <c r="A10" s="331" t="s">
        <v>389</v>
      </c>
      <c r="B10" s="267" t="s">
        <v>390</v>
      </c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332"/>
    </row>
    <row r="11" spans="1:15">
      <c r="A11" s="331" t="s">
        <v>391</v>
      </c>
      <c r="B11" s="267" t="s">
        <v>392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332"/>
    </row>
    <row r="12" spans="1:15">
      <c r="A12" s="331" t="s">
        <v>393</v>
      </c>
      <c r="B12" s="267" t="s">
        <v>394</v>
      </c>
      <c r="C12" s="333">
        <v>80822</v>
      </c>
      <c r="D12" s="333">
        <v>80824</v>
      </c>
      <c r="E12" s="333">
        <v>80824</v>
      </c>
      <c r="F12" s="333">
        <v>80824</v>
      </c>
      <c r="G12" s="333">
        <v>80824</v>
      </c>
      <c r="H12" s="333">
        <v>80824</v>
      </c>
      <c r="I12" s="333">
        <v>85824</v>
      </c>
      <c r="J12" s="333">
        <v>85824</v>
      </c>
      <c r="K12" s="333">
        <v>85824</v>
      </c>
      <c r="L12" s="333">
        <v>85824</v>
      </c>
      <c r="M12" s="333">
        <v>85824</v>
      </c>
      <c r="N12" s="333">
        <v>86940</v>
      </c>
      <c r="O12" s="334">
        <f>SUM(C12:N12)</f>
        <v>1001002</v>
      </c>
    </row>
    <row r="13" spans="1:15">
      <c r="A13" s="331" t="s">
        <v>395</v>
      </c>
      <c r="B13" s="267" t="s">
        <v>396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332"/>
    </row>
    <row r="14" spans="1:15">
      <c r="A14" s="331" t="s">
        <v>397</v>
      </c>
      <c r="B14" s="267" t="s">
        <v>398</v>
      </c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332"/>
    </row>
    <row r="15" spans="1:15">
      <c r="A15" s="331" t="s">
        <v>399</v>
      </c>
      <c r="B15" s="267" t="s">
        <v>400</v>
      </c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332"/>
    </row>
    <row r="16" spans="1:15">
      <c r="A16" s="331" t="s">
        <v>401</v>
      </c>
      <c r="B16" s="267" t="s">
        <v>402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332"/>
    </row>
    <row r="17" spans="1:16">
      <c r="A17" s="331" t="s">
        <v>403</v>
      </c>
      <c r="B17" s="267" t="s">
        <v>404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332"/>
    </row>
    <row r="18" spans="1:16">
      <c r="A18" s="331" t="s">
        <v>839</v>
      </c>
      <c r="B18" s="267" t="s">
        <v>405</v>
      </c>
      <c r="C18" s="333">
        <v>31863</v>
      </c>
      <c r="D18" s="333">
        <v>31863</v>
      </c>
      <c r="E18" s="333">
        <v>31863</v>
      </c>
      <c r="F18" s="333">
        <v>31863</v>
      </c>
      <c r="G18" s="333">
        <v>31863</v>
      </c>
      <c r="H18" s="333">
        <v>31860</v>
      </c>
      <c r="I18" s="267">
        <v>42836</v>
      </c>
      <c r="J18" s="267">
        <v>42836</v>
      </c>
      <c r="K18" s="267">
        <v>42836</v>
      </c>
      <c r="L18" s="267">
        <v>42836</v>
      </c>
      <c r="M18" s="267">
        <v>42836</v>
      </c>
      <c r="N18" s="267">
        <v>42837</v>
      </c>
      <c r="O18" s="334">
        <f>SUM(C18:N18)</f>
        <v>448192</v>
      </c>
    </row>
    <row r="19" spans="1:16">
      <c r="A19" s="331" t="s">
        <v>730</v>
      </c>
      <c r="B19" s="267" t="s">
        <v>407</v>
      </c>
      <c r="C19" s="333">
        <f>SUM(C6:C18)</f>
        <v>1153185</v>
      </c>
      <c r="D19" s="333">
        <v>1153187</v>
      </c>
      <c r="E19" s="333">
        <v>1153187</v>
      </c>
      <c r="F19" s="333">
        <v>1153187</v>
      </c>
      <c r="G19" s="333">
        <v>1153187</v>
      </c>
      <c r="H19" s="333">
        <v>1153184</v>
      </c>
      <c r="I19" s="333">
        <f t="shared" ref="I19:O19" si="0">SUM(I6:I18)</f>
        <v>1456537</v>
      </c>
      <c r="J19" s="333">
        <f t="shared" si="0"/>
        <v>1456537</v>
      </c>
      <c r="K19" s="333">
        <f t="shared" si="0"/>
        <v>1456537</v>
      </c>
      <c r="L19" s="333">
        <f t="shared" si="0"/>
        <v>1456537</v>
      </c>
      <c r="M19" s="333">
        <f t="shared" si="0"/>
        <v>1456537</v>
      </c>
      <c r="N19" s="333">
        <f t="shared" si="0"/>
        <v>1456928</v>
      </c>
      <c r="O19" s="334">
        <f t="shared" si="0"/>
        <v>15658730</v>
      </c>
      <c r="P19" s="318"/>
    </row>
    <row r="20" spans="1:16">
      <c r="A20" s="331" t="s">
        <v>408</v>
      </c>
      <c r="B20" s="267" t="s">
        <v>409</v>
      </c>
      <c r="C20" s="333">
        <v>478090</v>
      </c>
      <c r="D20" s="333">
        <v>478090</v>
      </c>
      <c r="E20" s="333">
        <v>478090</v>
      </c>
      <c r="F20" s="333">
        <v>478090</v>
      </c>
      <c r="G20" s="333">
        <v>478090</v>
      </c>
      <c r="H20" s="333">
        <v>477810</v>
      </c>
      <c r="I20" s="333">
        <v>458090</v>
      </c>
      <c r="J20" s="333">
        <v>458090</v>
      </c>
      <c r="K20" s="333">
        <v>458090</v>
      </c>
      <c r="L20" s="333">
        <v>458090</v>
      </c>
      <c r="M20" s="333">
        <v>458090</v>
      </c>
      <c r="N20" s="333">
        <v>708410</v>
      </c>
      <c r="O20" s="334">
        <f>SUM(C20:N20)</f>
        <v>5867120</v>
      </c>
    </row>
    <row r="21" spans="1:16">
      <c r="A21" s="331" t="s">
        <v>410</v>
      </c>
      <c r="B21" s="267" t="s">
        <v>411</v>
      </c>
      <c r="C21" s="333">
        <v>59030</v>
      </c>
      <c r="D21" s="333">
        <v>59030</v>
      </c>
      <c r="E21" s="333">
        <v>59030</v>
      </c>
      <c r="F21" s="333">
        <v>59030</v>
      </c>
      <c r="G21" s="333">
        <v>59030</v>
      </c>
      <c r="H21" s="333">
        <v>59030</v>
      </c>
      <c r="I21" s="333">
        <v>315425</v>
      </c>
      <c r="J21" s="333">
        <v>315425</v>
      </c>
      <c r="K21" s="333">
        <v>315425</v>
      </c>
      <c r="L21" s="333">
        <v>315425</v>
      </c>
      <c r="M21" s="333">
        <v>315425</v>
      </c>
      <c r="N21" s="333">
        <v>315467</v>
      </c>
      <c r="O21" s="334">
        <f>SUM(C21:N21)</f>
        <v>2246772</v>
      </c>
    </row>
    <row r="22" spans="1:16">
      <c r="A22" s="331" t="s">
        <v>412</v>
      </c>
      <c r="B22" s="267" t="s">
        <v>413</v>
      </c>
      <c r="C22" s="333">
        <v>32600</v>
      </c>
      <c r="D22" s="333">
        <v>33400</v>
      </c>
      <c r="E22" s="333">
        <v>33400</v>
      </c>
      <c r="F22" s="333">
        <v>33400</v>
      </c>
      <c r="G22" s="333">
        <v>33400</v>
      </c>
      <c r="H22" s="333">
        <v>33400</v>
      </c>
      <c r="I22" s="333">
        <v>33400</v>
      </c>
      <c r="J22" s="333">
        <v>33400</v>
      </c>
      <c r="K22" s="333">
        <v>33400</v>
      </c>
      <c r="L22" s="333">
        <v>33400</v>
      </c>
      <c r="M22" s="333">
        <v>33400</v>
      </c>
      <c r="N22" s="333">
        <v>37284</v>
      </c>
      <c r="O22" s="334">
        <f>SUM(C22:N22)</f>
        <v>403884</v>
      </c>
    </row>
    <row r="23" spans="1:16">
      <c r="A23" s="331" t="s">
        <v>731</v>
      </c>
      <c r="B23" s="267" t="s">
        <v>414</v>
      </c>
      <c r="C23" s="333">
        <v>569720</v>
      </c>
      <c r="D23" s="333">
        <v>570520</v>
      </c>
      <c r="E23" s="333">
        <v>570520</v>
      </c>
      <c r="F23" s="333">
        <v>570520</v>
      </c>
      <c r="G23" s="333">
        <v>570520</v>
      </c>
      <c r="H23" s="333">
        <v>570240</v>
      </c>
      <c r="I23" s="333">
        <f t="shared" ref="I23:O23" si="1">SUM(I20:I22)</f>
        <v>806915</v>
      </c>
      <c r="J23" s="333">
        <f t="shared" si="1"/>
        <v>806915</v>
      </c>
      <c r="K23" s="333">
        <f t="shared" si="1"/>
        <v>806915</v>
      </c>
      <c r="L23" s="333">
        <f t="shared" si="1"/>
        <v>806915</v>
      </c>
      <c r="M23" s="333">
        <f t="shared" si="1"/>
        <v>806915</v>
      </c>
      <c r="N23" s="333">
        <f t="shared" si="1"/>
        <v>1061161</v>
      </c>
      <c r="O23" s="334">
        <f t="shared" si="1"/>
        <v>8517776</v>
      </c>
      <c r="P23" s="318"/>
    </row>
    <row r="24" spans="1:16">
      <c r="A24" s="335" t="s">
        <v>11</v>
      </c>
      <c r="B24" s="336" t="s">
        <v>415</v>
      </c>
      <c r="C24" s="337">
        <v>1722905</v>
      </c>
      <c r="D24" s="337">
        <v>1723707</v>
      </c>
      <c r="E24" s="337">
        <v>1723707</v>
      </c>
      <c r="F24" s="337">
        <v>1723707</v>
      </c>
      <c r="G24" s="337">
        <v>1723707</v>
      </c>
      <c r="H24" s="337">
        <v>1723424</v>
      </c>
      <c r="I24" s="337">
        <f>SUM(I19+I23)</f>
        <v>2263452</v>
      </c>
      <c r="J24" s="337">
        <f>SUM(J23,J19)</f>
        <v>2263452</v>
      </c>
      <c r="K24" s="337">
        <f>SUM(K19+K23)</f>
        <v>2263452</v>
      </c>
      <c r="L24" s="337">
        <f>SUM(L19+L23)</f>
        <v>2263452</v>
      </c>
      <c r="M24" s="337">
        <f>SUM(M19+M23)</f>
        <v>2263452</v>
      </c>
      <c r="N24" s="337">
        <f>SUM(N19+N23)</f>
        <v>2518089</v>
      </c>
      <c r="O24" s="338">
        <f>SUM(O19+O23)</f>
        <v>24176506</v>
      </c>
      <c r="P24" s="318"/>
    </row>
    <row r="25" spans="1:16">
      <c r="A25" s="339" t="s">
        <v>840</v>
      </c>
      <c r="B25" s="340" t="s">
        <v>416</v>
      </c>
      <c r="C25" s="341">
        <v>462681</v>
      </c>
      <c r="D25" s="341">
        <v>462681</v>
      </c>
      <c r="E25" s="341">
        <v>462681</v>
      </c>
      <c r="F25" s="341">
        <v>462681</v>
      </c>
      <c r="G25" s="341">
        <v>462681</v>
      </c>
      <c r="H25" s="341">
        <v>462684</v>
      </c>
      <c r="I25" s="341">
        <v>529334</v>
      </c>
      <c r="J25" s="341">
        <v>529334</v>
      </c>
      <c r="K25" s="341">
        <v>529334</v>
      </c>
      <c r="L25" s="341">
        <v>529334</v>
      </c>
      <c r="M25" s="341">
        <v>529334</v>
      </c>
      <c r="N25" s="341">
        <v>492208</v>
      </c>
      <c r="O25" s="342">
        <f>SUM(C25:N25)</f>
        <v>5914967</v>
      </c>
      <c r="P25" s="318"/>
    </row>
    <row r="26" spans="1:16">
      <c r="A26" s="331" t="s">
        <v>417</v>
      </c>
      <c r="B26" s="267" t="s">
        <v>418</v>
      </c>
      <c r="C26" s="333">
        <v>2600</v>
      </c>
      <c r="D26" s="333">
        <v>27600</v>
      </c>
      <c r="E26" s="333">
        <v>27600</v>
      </c>
      <c r="F26" s="333">
        <v>27600</v>
      </c>
      <c r="G26" s="333">
        <v>27600</v>
      </c>
      <c r="H26" s="333">
        <v>27600</v>
      </c>
      <c r="I26" s="333">
        <v>27600</v>
      </c>
      <c r="J26" s="333">
        <v>47600</v>
      </c>
      <c r="K26" s="333">
        <v>47600</v>
      </c>
      <c r="L26" s="333">
        <v>47600</v>
      </c>
      <c r="M26" s="333">
        <v>47600</v>
      </c>
      <c r="N26" s="333">
        <v>31400</v>
      </c>
      <c r="O26" s="334">
        <f>SUM(C26:N26)</f>
        <v>390000</v>
      </c>
    </row>
    <row r="27" spans="1:16">
      <c r="A27" s="331" t="s">
        <v>419</v>
      </c>
      <c r="B27" s="267" t="s">
        <v>420</v>
      </c>
      <c r="C27" s="333">
        <v>688700</v>
      </c>
      <c r="D27" s="333">
        <v>688300</v>
      </c>
      <c r="E27" s="333">
        <v>688300</v>
      </c>
      <c r="F27" s="333">
        <v>688300</v>
      </c>
      <c r="G27" s="333">
        <v>688300</v>
      </c>
      <c r="H27" s="333">
        <v>688300</v>
      </c>
      <c r="I27" s="333">
        <v>688300</v>
      </c>
      <c r="J27" s="333">
        <v>468300</v>
      </c>
      <c r="K27" s="333">
        <v>468300</v>
      </c>
      <c r="L27" s="333">
        <v>468300</v>
      </c>
      <c r="M27" s="333">
        <v>468300</v>
      </c>
      <c r="N27" s="333">
        <v>468300</v>
      </c>
      <c r="O27" s="334">
        <f>SUM(C27:N27)</f>
        <v>7160000</v>
      </c>
    </row>
    <row r="28" spans="1:16">
      <c r="A28" s="331" t="s">
        <v>421</v>
      </c>
      <c r="B28" s="267" t="s">
        <v>422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332"/>
    </row>
    <row r="29" spans="1:16">
      <c r="A29" s="331" t="s">
        <v>741</v>
      </c>
      <c r="B29" s="267" t="s">
        <v>423</v>
      </c>
      <c r="C29" s="333">
        <v>691300</v>
      </c>
      <c r="D29" s="333">
        <v>715900</v>
      </c>
      <c r="E29" s="333">
        <v>715900</v>
      </c>
      <c r="F29" s="333">
        <v>715900</v>
      </c>
      <c r="G29" s="333">
        <v>715900</v>
      </c>
      <c r="H29" s="333">
        <v>715900</v>
      </c>
      <c r="I29" s="333">
        <v>715900</v>
      </c>
      <c r="J29" s="333">
        <f t="shared" ref="J29:O29" si="2">SUM(J26:J28)</f>
        <v>515900</v>
      </c>
      <c r="K29" s="333">
        <f t="shared" si="2"/>
        <v>515900</v>
      </c>
      <c r="L29" s="333">
        <f t="shared" si="2"/>
        <v>515900</v>
      </c>
      <c r="M29" s="333">
        <f t="shared" si="2"/>
        <v>515900</v>
      </c>
      <c r="N29" s="333">
        <f t="shared" si="2"/>
        <v>499700</v>
      </c>
      <c r="O29" s="334">
        <f t="shared" si="2"/>
        <v>7550000</v>
      </c>
      <c r="P29" s="318"/>
    </row>
    <row r="30" spans="1:16">
      <c r="A30" s="331" t="s">
        <v>424</v>
      </c>
      <c r="B30" s="267" t="s">
        <v>425</v>
      </c>
      <c r="C30" s="333">
        <v>16670</v>
      </c>
      <c r="D30" s="333">
        <v>16670</v>
      </c>
      <c r="E30" s="333">
        <v>16670</v>
      </c>
      <c r="F30" s="333">
        <v>16670</v>
      </c>
      <c r="G30" s="333">
        <v>16670</v>
      </c>
      <c r="H30" s="333">
        <v>16670</v>
      </c>
      <c r="I30" s="333">
        <v>16670</v>
      </c>
      <c r="J30" s="333">
        <v>16670</v>
      </c>
      <c r="K30" s="333">
        <v>16670</v>
      </c>
      <c r="L30" s="333">
        <v>16670</v>
      </c>
      <c r="M30" s="333">
        <v>16670</v>
      </c>
      <c r="N30" s="333">
        <v>36930</v>
      </c>
      <c r="O30" s="334">
        <f>SUM(C30:N30)</f>
        <v>220300</v>
      </c>
    </row>
    <row r="31" spans="1:16">
      <c r="A31" s="331" t="s">
        <v>426</v>
      </c>
      <c r="B31" s="267" t="s">
        <v>427</v>
      </c>
      <c r="C31" s="333">
        <v>51925</v>
      </c>
      <c r="D31" s="333">
        <v>51925</v>
      </c>
      <c r="E31" s="333">
        <v>51925</v>
      </c>
      <c r="F31" s="333">
        <v>51925</v>
      </c>
      <c r="G31" s="333">
        <v>51925</v>
      </c>
      <c r="H31" s="333">
        <v>51925</v>
      </c>
      <c r="I31" s="333">
        <v>51925</v>
      </c>
      <c r="J31" s="333">
        <v>51925</v>
      </c>
      <c r="K31" s="333">
        <v>51925</v>
      </c>
      <c r="L31" s="333">
        <v>51925</v>
      </c>
      <c r="M31" s="333">
        <v>51925</v>
      </c>
      <c r="N31" s="333">
        <v>71625</v>
      </c>
      <c r="O31" s="334">
        <f>SUM(C31:N31)</f>
        <v>642800</v>
      </c>
    </row>
    <row r="32" spans="1:16">
      <c r="A32" s="331" t="s">
        <v>12</v>
      </c>
      <c r="B32" s="267" t="s">
        <v>428</v>
      </c>
      <c r="C32" s="333">
        <v>68595</v>
      </c>
      <c r="D32" s="333">
        <v>68595</v>
      </c>
      <c r="E32" s="333">
        <v>68595</v>
      </c>
      <c r="F32" s="333">
        <v>68595</v>
      </c>
      <c r="G32" s="333">
        <v>68595</v>
      </c>
      <c r="H32" s="333">
        <v>68595</v>
      </c>
      <c r="I32" s="333">
        <v>68595</v>
      </c>
      <c r="J32" s="333">
        <v>68595</v>
      </c>
      <c r="K32" s="333">
        <v>68595</v>
      </c>
      <c r="L32" s="333">
        <v>68595</v>
      </c>
      <c r="M32" s="333">
        <v>68595</v>
      </c>
      <c r="N32" s="333">
        <f>SUM(N30:N31)</f>
        <v>108555</v>
      </c>
      <c r="O32" s="334">
        <f>SUM(O30:O31)</f>
        <v>863100</v>
      </c>
      <c r="P32" s="318"/>
    </row>
    <row r="33" spans="1:16">
      <c r="A33" s="331" t="s">
        <v>429</v>
      </c>
      <c r="B33" s="267" t="s">
        <v>430</v>
      </c>
      <c r="C33" s="333">
        <v>633100</v>
      </c>
      <c r="D33" s="333">
        <v>633100</v>
      </c>
      <c r="E33" s="333">
        <v>633100</v>
      </c>
      <c r="F33" s="333">
        <v>633100</v>
      </c>
      <c r="G33" s="333">
        <v>633100</v>
      </c>
      <c r="H33" s="333">
        <v>99750</v>
      </c>
      <c r="I33" s="333">
        <v>99600</v>
      </c>
      <c r="J33" s="333">
        <v>299750</v>
      </c>
      <c r="K33" s="333">
        <v>833100</v>
      </c>
      <c r="L33" s="333">
        <v>833100</v>
      </c>
      <c r="M33" s="333">
        <v>833100</v>
      </c>
      <c r="N33" s="333">
        <v>833100</v>
      </c>
      <c r="O33" s="334">
        <f>SUM(C33:N33)</f>
        <v>6997000</v>
      </c>
      <c r="P33" s="318"/>
    </row>
    <row r="34" spans="1:16">
      <c r="A34" s="331" t="s">
        <v>431</v>
      </c>
      <c r="B34" s="267" t="s">
        <v>432</v>
      </c>
      <c r="C34" s="333">
        <v>1691490</v>
      </c>
      <c r="D34" s="333">
        <v>1691490</v>
      </c>
      <c r="E34" s="333">
        <v>1691490</v>
      </c>
      <c r="F34" s="333">
        <v>1691490</v>
      </c>
      <c r="G34" s="333">
        <v>1691490</v>
      </c>
      <c r="H34" s="333">
        <v>845745</v>
      </c>
      <c r="I34" s="267" t="s">
        <v>901</v>
      </c>
      <c r="J34" s="333">
        <v>845745</v>
      </c>
      <c r="K34" s="333">
        <v>1691490</v>
      </c>
      <c r="L34" s="333">
        <v>1691490</v>
      </c>
      <c r="M34" s="333">
        <v>1691490</v>
      </c>
      <c r="N34" s="333">
        <v>1691490</v>
      </c>
      <c r="O34" s="334">
        <v>16914900</v>
      </c>
    </row>
    <row r="35" spans="1:16">
      <c r="A35" s="331" t="s">
        <v>841</v>
      </c>
      <c r="B35" s="267" t="s">
        <v>433</v>
      </c>
      <c r="C35" s="267"/>
      <c r="D35" s="267"/>
      <c r="E35" s="267" t="s">
        <v>901</v>
      </c>
      <c r="F35" s="267"/>
      <c r="G35" s="267"/>
      <c r="H35" s="333">
        <v>100000</v>
      </c>
      <c r="I35" s="267"/>
      <c r="J35" s="267"/>
      <c r="K35" s="267">
        <v>50000</v>
      </c>
      <c r="L35" s="267">
        <v>50000</v>
      </c>
      <c r="M35" s="333">
        <v>50000</v>
      </c>
      <c r="N35" s="267">
        <v>50000</v>
      </c>
      <c r="O35" s="334">
        <f>SUM(C35:N35)</f>
        <v>300000</v>
      </c>
    </row>
    <row r="36" spans="1:16">
      <c r="A36" s="331" t="s">
        <v>435</v>
      </c>
      <c r="B36" s="267" t="s">
        <v>436</v>
      </c>
      <c r="C36" s="333">
        <v>520000</v>
      </c>
      <c r="D36" s="267"/>
      <c r="E36" s="333">
        <v>470000</v>
      </c>
      <c r="F36" s="267"/>
      <c r="G36" s="333">
        <v>420000</v>
      </c>
      <c r="H36" s="267"/>
      <c r="I36" s="333">
        <v>2580000</v>
      </c>
      <c r="J36" s="275">
        <v>1000000</v>
      </c>
      <c r="K36" s="333">
        <v>1420000</v>
      </c>
      <c r="L36" s="267">
        <v>500000</v>
      </c>
      <c r="M36" s="333">
        <v>420000</v>
      </c>
      <c r="N36" s="267">
        <v>50000</v>
      </c>
      <c r="O36" s="334">
        <f>SUM(C36:N36)</f>
        <v>7380000</v>
      </c>
    </row>
    <row r="37" spans="1:16">
      <c r="A37" s="331" t="s">
        <v>842</v>
      </c>
      <c r="B37" s="267" t="s">
        <v>437</v>
      </c>
      <c r="C37" s="333">
        <v>230000</v>
      </c>
      <c r="D37" s="333">
        <v>230000</v>
      </c>
      <c r="E37" s="333">
        <v>230000</v>
      </c>
      <c r="F37" s="333">
        <v>230000</v>
      </c>
      <c r="G37" s="333">
        <v>230000</v>
      </c>
      <c r="H37" s="333">
        <v>230000</v>
      </c>
      <c r="I37" s="267"/>
      <c r="J37" s="267"/>
      <c r="K37" s="333">
        <v>530000</v>
      </c>
      <c r="L37" s="333">
        <v>280000</v>
      </c>
      <c r="M37" s="333">
        <v>230000</v>
      </c>
      <c r="N37" s="333">
        <v>230000</v>
      </c>
      <c r="O37" s="334">
        <f>SUM(C37:N37)</f>
        <v>2650000</v>
      </c>
    </row>
    <row r="38" spans="1:16">
      <c r="A38" s="331" t="s">
        <v>439</v>
      </c>
      <c r="B38" s="267" t="s">
        <v>440</v>
      </c>
      <c r="C38" s="267"/>
      <c r="D38" s="333">
        <v>70000</v>
      </c>
      <c r="E38" s="333">
        <v>100000</v>
      </c>
      <c r="F38" s="333">
        <v>70000</v>
      </c>
      <c r="G38" s="333">
        <v>100000</v>
      </c>
      <c r="H38" s="333">
        <v>70000</v>
      </c>
      <c r="I38" s="333">
        <v>319126</v>
      </c>
      <c r="J38" s="333">
        <v>289126</v>
      </c>
      <c r="K38" s="333">
        <v>319125</v>
      </c>
      <c r="L38" s="333">
        <v>289126</v>
      </c>
      <c r="M38" s="267">
        <v>219126</v>
      </c>
      <c r="N38" s="333">
        <v>279129</v>
      </c>
      <c r="O38" s="334">
        <f>SUM(C38:N38)</f>
        <v>2124758</v>
      </c>
    </row>
    <row r="39" spans="1:16">
      <c r="A39" s="331" t="s">
        <v>843</v>
      </c>
      <c r="B39" s="267" t="s">
        <v>441</v>
      </c>
      <c r="C39" s="333">
        <v>933100</v>
      </c>
      <c r="D39" s="333">
        <v>933100</v>
      </c>
      <c r="E39" s="333">
        <v>933100</v>
      </c>
      <c r="F39" s="333">
        <v>933100</v>
      </c>
      <c r="G39" s="333">
        <v>933100</v>
      </c>
      <c r="H39" s="333">
        <v>933100</v>
      </c>
      <c r="I39" s="267"/>
      <c r="J39" s="343">
        <v>535242</v>
      </c>
      <c r="K39" s="333">
        <v>933196</v>
      </c>
      <c r="L39" s="333">
        <v>933100</v>
      </c>
      <c r="M39" s="333">
        <v>933100</v>
      </c>
      <c r="N39" s="333">
        <v>933100</v>
      </c>
      <c r="O39" s="334">
        <f>SUM(C39:N39)</f>
        <v>9866338</v>
      </c>
    </row>
    <row r="40" spans="1:16">
      <c r="A40" s="331" t="s">
        <v>746</v>
      </c>
      <c r="B40" s="267" t="s">
        <v>443</v>
      </c>
      <c r="C40" s="333">
        <f t="shared" ref="C40:O40" si="3">SUM(C33:C39)</f>
        <v>4007690</v>
      </c>
      <c r="D40" s="333">
        <f t="shared" si="3"/>
        <v>3557690</v>
      </c>
      <c r="E40" s="333">
        <f t="shared" si="3"/>
        <v>4057690</v>
      </c>
      <c r="F40" s="333">
        <f t="shared" si="3"/>
        <v>3557690</v>
      </c>
      <c r="G40" s="333">
        <f t="shared" si="3"/>
        <v>4007690</v>
      </c>
      <c r="H40" s="333">
        <f t="shared" si="3"/>
        <v>2278595</v>
      </c>
      <c r="I40" s="333">
        <f t="shared" si="3"/>
        <v>2998726</v>
      </c>
      <c r="J40" s="333">
        <f t="shared" si="3"/>
        <v>2969863</v>
      </c>
      <c r="K40" s="333">
        <f t="shared" si="3"/>
        <v>5776911</v>
      </c>
      <c r="L40" s="333">
        <f t="shared" si="3"/>
        <v>4576816</v>
      </c>
      <c r="M40" s="333">
        <f t="shared" si="3"/>
        <v>4376816</v>
      </c>
      <c r="N40" s="333">
        <f t="shared" si="3"/>
        <v>4066819</v>
      </c>
      <c r="O40" s="334">
        <f t="shared" si="3"/>
        <v>46232996</v>
      </c>
      <c r="P40" s="318"/>
    </row>
    <row r="41" spans="1:16">
      <c r="A41" s="331" t="s">
        <v>444</v>
      </c>
      <c r="B41" s="267" t="s">
        <v>445</v>
      </c>
      <c r="C41" s="333">
        <v>5000</v>
      </c>
      <c r="D41" s="333">
        <v>5000</v>
      </c>
      <c r="E41" s="333">
        <v>5000</v>
      </c>
      <c r="F41" s="333">
        <v>2500</v>
      </c>
      <c r="G41" s="333">
        <v>5000</v>
      </c>
      <c r="H41" s="333">
        <v>5000</v>
      </c>
      <c r="I41" s="333">
        <v>5000</v>
      </c>
      <c r="J41" s="333">
        <v>5000</v>
      </c>
      <c r="K41" s="333">
        <v>5000</v>
      </c>
      <c r="L41" s="333">
        <v>2500</v>
      </c>
      <c r="M41" s="333">
        <v>5000</v>
      </c>
      <c r="N41" s="333">
        <v>5000</v>
      </c>
      <c r="O41" s="334">
        <v>55000</v>
      </c>
    </row>
    <row r="42" spans="1:16">
      <c r="A42" s="331" t="s">
        <v>446</v>
      </c>
      <c r="B42" s="267" t="s">
        <v>447</v>
      </c>
      <c r="C42" s="267"/>
      <c r="D42" s="333"/>
      <c r="E42" s="267"/>
      <c r="F42" s="267"/>
      <c r="G42" s="267"/>
      <c r="H42" s="267"/>
      <c r="I42" s="267"/>
      <c r="J42" s="267"/>
      <c r="K42" s="267"/>
      <c r="L42" s="267">
        <v>155000</v>
      </c>
      <c r="M42" s="267">
        <v>150000</v>
      </c>
      <c r="N42" s="267"/>
      <c r="O42" s="334">
        <f>SUM(C42:N42)</f>
        <v>305000</v>
      </c>
    </row>
    <row r="43" spans="1:16">
      <c r="A43" s="331" t="s">
        <v>747</v>
      </c>
      <c r="B43" s="267" t="s">
        <v>448</v>
      </c>
      <c r="C43" s="333">
        <v>5000</v>
      </c>
      <c r="D43" s="333">
        <v>5000</v>
      </c>
      <c r="E43" s="333">
        <v>5000</v>
      </c>
      <c r="F43" s="333">
        <v>2500</v>
      </c>
      <c r="G43" s="333">
        <v>5000</v>
      </c>
      <c r="H43" s="333">
        <v>5000</v>
      </c>
      <c r="I43" s="333">
        <v>5000</v>
      </c>
      <c r="J43" s="333">
        <v>5000</v>
      </c>
      <c r="K43" s="333">
        <v>5000</v>
      </c>
      <c r="L43" s="333">
        <f>SUM(L41:L42)</f>
        <v>157500</v>
      </c>
      <c r="M43" s="333">
        <f>SUM(M41:M42)</f>
        <v>155000</v>
      </c>
      <c r="N43" s="333">
        <v>5000</v>
      </c>
      <c r="O43" s="334">
        <f>SUM(O41:O42)</f>
        <v>360000</v>
      </c>
      <c r="P43" s="318"/>
    </row>
    <row r="44" spans="1:16">
      <c r="A44" s="331" t="s">
        <v>449</v>
      </c>
      <c r="B44" s="267" t="s">
        <v>450</v>
      </c>
      <c r="C44" s="333">
        <v>1086440</v>
      </c>
      <c r="D44" s="333">
        <v>960440</v>
      </c>
      <c r="E44" s="333">
        <v>1086440</v>
      </c>
      <c r="F44" s="333">
        <v>966440</v>
      </c>
      <c r="G44" s="333">
        <v>1082740</v>
      </c>
      <c r="H44" s="333">
        <v>820740</v>
      </c>
      <c r="I44" s="333">
        <v>1031000</v>
      </c>
      <c r="J44" s="333">
        <v>874470</v>
      </c>
      <c r="K44" s="333">
        <v>1630700</v>
      </c>
      <c r="L44" s="333">
        <v>1325440</v>
      </c>
      <c r="M44" s="333">
        <v>1203980</v>
      </c>
      <c r="N44" s="333">
        <v>1158442</v>
      </c>
      <c r="O44" s="334">
        <f>SUM(C44:N44)</f>
        <v>13227272</v>
      </c>
    </row>
    <row r="45" spans="1:16">
      <c r="A45" s="331" t="s">
        <v>451</v>
      </c>
      <c r="B45" s="267" t="s">
        <v>452</v>
      </c>
      <c r="C45" s="267"/>
      <c r="D45" s="267"/>
      <c r="E45" s="267"/>
      <c r="F45" s="267"/>
      <c r="G45" s="267"/>
      <c r="H45" s="267"/>
      <c r="I45" s="333">
        <v>500000</v>
      </c>
      <c r="J45" s="267"/>
      <c r="K45" s="267"/>
      <c r="L45" s="267"/>
      <c r="M45" s="267">
        <v>2200000</v>
      </c>
      <c r="N45" s="267"/>
      <c r="O45" s="334">
        <f>SUM(C45:N45)</f>
        <v>2700000</v>
      </c>
    </row>
    <row r="46" spans="1:16">
      <c r="A46" s="331" t="s">
        <v>844</v>
      </c>
      <c r="B46" s="267" t="s">
        <v>453</v>
      </c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332"/>
    </row>
    <row r="47" spans="1:16">
      <c r="A47" s="331" t="s">
        <v>845</v>
      </c>
      <c r="B47" s="267" t="s">
        <v>455</v>
      </c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332"/>
    </row>
    <row r="48" spans="1:16">
      <c r="A48" s="331" t="s">
        <v>459</v>
      </c>
      <c r="B48" s="267" t="s">
        <v>460</v>
      </c>
      <c r="C48" s="267"/>
      <c r="D48" s="267"/>
      <c r="E48" s="333">
        <v>318000</v>
      </c>
      <c r="F48" s="267"/>
      <c r="G48" s="267"/>
      <c r="H48" s="267"/>
      <c r="I48" s="333">
        <v>318000</v>
      </c>
      <c r="J48" s="267"/>
      <c r="K48" s="267"/>
      <c r="L48" s="267"/>
      <c r="M48" s="333">
        <v>318000</v>
      </c>
      <c r="N48" s="267"/>
      <c r="O48" s="334">
        <v>954000</v>
      </c>
    </row>
    <row r="49" spans="1:16">
      <c r="A49" s="331" t="s">
        <v>750</v>
      </c>
      <c r="B49" s="267" t="s">
        <v>461</v>
      </c>
      <c r="C49" s="333">
        <f t="shared" ref="C49:O49" si="4">SUM(C44:C48)</f>
        <v>1086440</v>
      </c>
      <c r="D49" s="333">
        <f t="shared" si="4"/>
        <v>960440</v>
      </c>
      <c r="E49" s="333">
        <f t="shared" si="4"/>
        <v>1404440</v>
      </c>
      <c r="F49" s="333">
        <f t="shared" si="4"/>
        <v>966440</v>
      </c>
      <c r="G49" s="333">
        <f t="shared" si="4"/>
        <v>1082740</v>
      </c>
      <c r="H49" s="333">
        <f t="shared" si="4"/>
        <v>820740</v>
      </c>
      <c r="I49" s="333">
        <f t="shared" si="4"/>
        <v>1849000</v>
      </c>
      <c r="J49" s="333">
        <f t="shared" si="4"/>
        <v>874470</v>
      </c>
      <c r="K49" s="333">
        <f t="shared" si="4"/>
        <v>1630700</v>
      </c>
      <c r="L49" s="333">
        <f t="shared" si="4"/>
        <v>1325440</v>
      </c>
      <c r="M49" s="333">
        <f t="shared" si="4"/>
        <v>3721980</v>
      </c>
      <c r="N49" s="333">
        <f t="shared" si="4"/>
        <v>1158442</v>
      </c>
      <c r="O49" s="334">
        <f t="shared" si="4"/>
        <v>16881272</v>
      </c>
      <c r="P49" s="318"/>
    </row>
    <row r="50" spans="1:16">
      <c r="A50" s="339" t="s">
        <v>751</v>
      </c>
      <c r="B50" s="340" t="s">
        <v>462</v>
      </c>
      <c r="C50" s="341">
        <f t="shared" ref="C50:N50" si="5">SUM(C29+C32+C40+C43+C49)</f>
        <v>5859025</v>
      </c>
      <c r="D50" s="341">
        <f t="shared" si="5"/>
        <v>5307625</v>
      </c>
      <c r="E50" s="341">
        <f t="shared" si="5"/>
        <v>6251625</v>
      </c>
      <c r="F50" s="341">
        <f t="shared" si="5"/>
        <v>5311125</v>
      </c>
      <c r="G50" s="341">
        <f t="shared" si="5"/>
        <v>5879925</v>
      </c>
      <c r="H50" s="341">
        <f t="shared" si="5"/>
        <v>3888830</v>
      </c>
      <c r="I50" s="341">
        <f t="shared" si="5"/>
        <v>5637221</v>
      </c>
      <c r="J50" s="341">
        <f t="shared" si="5"/>
        <v>4433828</v>
      </c>
      <c r="K50" s="341">
        <f t="shared" si="5"/>
        <v>7997106</v>
      </c>
      <c r="L50" s="341">
        <f t="shared" si="5"/>
        <v>6644251</v>
      </c>
      <c r="M50" s="341">
        <f t="shared" si="5"/>
        <v>8838291</v>
      </c>
      <c r="N50" s="341">
        <f t="shared" si="5"/>
        <v>5838516</v>
      </c>
      <c r="O50" s="342">
        <f>SUM(C50:N50)</f>
        <v>71887368</v>
      </c>
      <c r="P50" s="318"/>
    </row>
    <row r="51" spans="1:16">
      <c r="A51" s="331" t="s">
        <v>463</v>
      </c>
      <c r="B51" s="267" t="s">
        <v>464</v>
      </c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332"/>
    </row>
    <row r="52" spans="1:16">
      <c r="A52" s="331" t="s">
        <v>775</v>
      </c>
      <c r="B52" s="267" t="s">
        <v>465</v>
      </c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344">
        <v>6000</v>
      </c>
      <c r="O52" s="345">
        <f>SUM(N52)</f>
        <v>6000</v>
      </c>
    </row>
    <row r="53" spans="1:16">
      <c r="A53" s="331" t="s">
        <v>846</v>
      </c>
      <c r="B53" s="267" t="s">
        <v>466</v>
      </c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332"/>
    </row>
    <row r="54" spans="1:16">
      <c r="A54" s="331" t="s">
        <v>847</v>
      </c>
      <c r="B54" s="267" t="s">
        <v>467</v>
      </c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332"/>
    </row>
    <row r="55" spans="1:16">
      <c r="A55" s="331" t="s">
        <v>848</v>
      </c>
      <c r="B55" s="267" t="s">
        <v>468</v>
      </c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332"/>
    </row>
    <row r="56" spans="1:16">
      <c r="A56" s="331" t="s">
        <v>849</v>
      </c>
      <c r="B56" s="267" t="s">
        <v>469</v>
      </c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332"/>
    </row>
    <row r="57" spans="1:16">
      <c r="A57" s="331" t="s">
        <v>850</v>
      </c>
      <c r="B57" s="267" t="s">
        <v>470</v>
      </c>
      <c r="C57" s="333">
        <v>225000</v>
      </c>
      <c r="D57" s="267"/>
      <c r="E57" s="267"/>
      <c r="F57" s="267"/>
      <c r="G57" s="267"/>
      <c r="H57" s="267"/>
      <c r="I57" s="267"/>
      <c r="J57" s="333">
        <v>225000</v>
      </c>
      <c r="K57" s="267"/>
      <c r="L57" s="267"/>
      <c r="M57" s="267"/>
      <c r="N57" s="267"/>
      <c r="O57" s="334">
        <v>450000</v>
      </c>
    </row>
    <row r="58" spans="1:16">
      <c r="A58" s="331" t="s">
        <v>851</v>
      </c>
      <c r="B58" s="267" t="s">
        <v>471</v>
      </c>
      <c r="C58" s="333">
        <v>245000</v>
      </c>
      <c r="D58" s="333">
        <v>245000</v>
      </c>
      <c r="E58" s="333">
        <v>245000</v>
      </c>
      <c r="F58" s="333">
        <v>245000</v>
      </c>
      <c r="G58" s="333">
        <v>245000</v>
      </c>
      <c r="H58" s="333">
        <v>245000</v>
      </c>
      <c r="I58" s="333">
        <v>245000</v>
      </c>
      <c r="J58" s="333">
        <v>240800</v>
      </c>
      <c r="K58" s="333">
        <v>1600000</v>
      </c>
      <c r="L58" s="333">
        <v>245000</v>
      </c>
      <c r="M58" s="333">
        <v>245000</v>
      </c>
      <c r="N58" s="333">
        <v>245000</v>
      </c>
      <c r="O58" s="334">
        <v>4290800</v>
      </c>
    </row>
    <row r="59" spans="1:16">
      <c r="A59" s="339" t="s">
        <v>808</v>
      </c>
      <c r="B59" s="340" t="s">
        <v>472</v>
      </c>
      <c r="C59" s="341">
        <v>470000</v>
      </c>
      <c r="D59" s="341">
        <v>245000</v>
      </c>
      <c r="E59" s="341">
        <v>245000</v>
      </c>
      <c r="F59" s="341">
        <v>245000</v>
      </c>
      <c r="G59" s="341">
        <v>245000</v>
      </c>
      <c r="H59" s="341">
        <v>245000</v>
      </c>
      <c r="I59" s="341">
        <v>245000</v>
      </c>
      <c r="J59" s="341">
        <v>465800</v>
      </c>
      <c r="K59" s="341">
        <v>1600000</v>
      </c>
      <c r="L59" s="341">
        <v>245000</v>
      </c>
      <c r="M59" s="341">
        <v>245000</v>
      </c>
      <c r="N59" s="341">
        <f>SUM(N51:N58)</f>
        <v>251000</v>
      </c>
      <c r="O59" s="342">
        <f>SUM(O51:O58)</f>
        <v>4746800</v>
      </c>
      <c r="P59" s="318"/>
    </row>
    <row r="60" spans="1:16">
      <c r="A60" s="331" t="s">
        <v>852</v>
      </c>
      <c r="B60" s="267" t="s">
        <v>473</v>
      </c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332"/>
    </row>
    <row r="61" spans="1:16">
      <c r="A61" s="331" t="s">
        <v>475</v>
      </c>
      <c r="B61" s="267" t="s">
        <v>476</v>
      </c>
      <c r="C61" s="333">
        <v>3309803</v>
      </c>
      <c r="D61" s="333">
        <v>3309803</v>
      </c>
      <c r="E61" s="333">
        <v>3309803</v>
      </c>
      <c r="F61" s="333">
        <v>3309803</v>
      </c>
      <c r="G61" s="333">
        <v>9029908</v>
      </c>
      <c r="H61" s="333">
        <v>3309803</v>
      </c>
      <c r="I61" s="333">
        <v>3309803</v>
      </c>
      <c r="J61" s="333">
        <v>3309803</v>
      </c>
      <c r="K61" s="333">
        <v>3309803</v>
      </c>
      <c r="L61" s="333">
        <v>3309803</v>
      </c>
      <c r="M61" s="333">
        <v>3309803</v>
      </c>
      <c r="N61" s="333">
        <v>3844964</v>
      </c>
      <c r="O61" s="334">
        <f>SUM(C61:N61)</f>
        <v>45972902</v>
      </c>
    </row>
    <row r="62" spans="1:16">
      <c r="A62" s="331" t="s">
        <v>812</v>
      </c>
      <c r="B62" s="267" t="s">
        <v>481</v>
      </c>
      <c r="C62" s="333">
        <v>1991778</v>
      </c>
      <c r="D62" s="333">
        <v>1991778</v>
      </c>
      <c r="E62" s="333">
        <v>1991778</v>
      </c>
      <c r="F62" s="333">
        <v>1991778</v>
      </c>
      <c r="G62" s="333">
        <v>1991778</v>
      </c>
      <c r="H62" s="333">
        <v>5178653</v>
      </c>
      <c r="I62" s="333">
        <v>3381877</v>
      </c>
      <c r="J62" s="333">
        <v>3381877</v>
      </c>
      <c r="K62" s="333">
        <v>3381877</v>
      </c>
      <c r="L62" s="333">
        <v>3381877</v>
      </c>
      <c r="M62" s="333">
        <v>3381877</v>
      </c>
      <c r="N62" s="333">
        <v>3381880</v>
      </c>
      <c r="O62" s="334">
        <f>SUM(C62:N62)</f>
        <v>35428808</v>
      </c>
    </row>
    <row r="63" spans="1:16">
      <c r="A63" s="331" t="s">
        <v>856</v>
      </c>
      <c r="B63" s="267" t="s">
        <v>490</v>
      </c>
      <c r="C63" s="333">
        <v>2762900</v>
      </c>
      <c r="D63" s="333">
        <v>2762900</v>
      </c>
      <c r="E63" s="333">
        <v>2762900</v>
      </c>
      <c r="F63" s="333">
        <v>2762900</v>
      </c>
      <c r="G63" s="333">
        <v>2762900</v>
      </c>
      <c r="H63" s="333">
        <v>2762900</v>
      </c>
      <c r="I63" s="333">
        <v>3642339</v>
      </c>
      <c r="J63" s="333">
        <v>3642339</v>
      </c>
      <c r="K63" s="333">
        <v>3642339</v>
      </c>
      <c r="L63" s="333">
        <v>3642339</v>
      </c>
      <c r="M63" s="333">
        <v>3642339</v>
      </c>
      <c r="N63" s="333">
        <v>3642380</v>
      </c>
      <c r="O63" s="334">
        <f>SUM(C63:N63)</f>
        <v>38431475</v>
      </c>
    </row>
    <row r="64" spans="1:16">
      <c r="A64" s="331" t="s">
        <v>213</v>
      </c>
      <c r="B64" s="267" t="s">
        <v>858</v>
      </c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333">
        <v>5768470</v>
      </c>
      <c r="O64" s="334">
        <f>SUM(C64:N64)</f>
        <v>5768470</v>
      </c>
    </row>
    <row r="65" spans="1:16">
      <c r="A65" s="331" t="s">
        <v>214</v>
      </c>
      <c r="B65" s="267" t="s">
        <v>858</v>
      </c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332"/>
    </row>
    <row r="66" spans="1:16">
      <c r="A66" s="339" t="s">
        <v>816</v>
      </c>
      <c r="B66" s="340" t="s">
        <v>491</v>
      </c>
      <c r="C66" s="341">
        <v>8064481</v>
      </c>
      <c r="D66" s="341">
        <v>8064481</v>
      </c>
      <c r="E66" s="341">
        <v>8064481</v>
      </c>
      <c r="F66" s="341">
        <v>8064481</v>
      </c>
      <c r="G66" s="341">
        <v>13784586</v>
      </c>
      <c r="H66" s="341">
        <v>11251356</v>
      </c>
      <c r="I66" s="341">
        <f t="shared" ref="I66:O66" si="6">SUM(I60:I65)</f>
        <v>10334019</v>
      </c>
      <c r="J66" s="341">
        <f t="shared" si="6"/>
        <v>10334019</v>
      </c>
      <c r="K66" s="341">
        <f t="shared" si="6"/>
        <v>10334019</v>
      </c>
      <c r="L66" s="341">
        <f t="shared" si="6"/>
        <v>10334019</v>
      </c>
      <c r="M66" s="341">
        <f t="shared" si="6"/>
        <v>10334019</v>
      </c>
      <c r="N66" s="341">
        <f t="shared" si="6"/>
        <v>16637694</v>
      </c>
      <c r="O66" s="342">
        <f t="shared" si="6"/>
        <v>125601655</v>
      </c>
      <c r="P66" s="318"/>
    </row>
    <row r="67" spans="1:16">
      <c r="A67" s="331" t="s">
        <v>159</v>
      </c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332"/>
    </row>
    <row r="68" spans="1:16">
      <c r="A68" s="331" t="s">
        <v>492</v>
      </c>
      <c r="B68" s="267" t="s">
        <v>493</v>
      </c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332"/>
    </row>
    <row r="69" spans="1:16">
      <c r="A69" s="331" t="s">
        <v>857</v>
      </c>
      <c r="B69" s="267" t="s">
        <v>494</v>
      </c>
      <c r="C69" s="267"/>
      <c r="D69" s="267"/>
      <c r="E69" s="267"/>
      <c r="F69" s="333">
        <v>47046233</v>
      </c>
      <c r="G69" s="267"/>
      <c r="H69" s="333">
        <v>95000000</v>
      </c>
      <c r="I69" s="267"/>
      <c r="J69" s="333">
        <v>80544094</v>
      </c>
      <c r="K69" s="267"/>
      <c r="L69" s="267"/>
      <c r="M69" s="333">
        <v>15230000</v>
      </c>
      <c r="N69" s="267"/>
      <c r="O69" s="334">
        <f>SUM(C69:N69)</f>
        <v>237820327</v>
      </c>
    </row>
    <row r="70" spans="1:16">
      <c r="A70" s="331" t="s">
        <v>496</v>
      </c>
      <c r="B70" s="267" t="s">
        <v>497</v>
      </c>
      <c r="C70" s="333">
        <v>2953767</v>
      </c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334">
        <v>2953767</v>
      </c>
    </row>
    <row r="71" spans="1:16">
      <c r="A71" s="331" t="s">
        <v>498</v>
      </c>
      <c r="B71" s="267" t="s">
        <v>499</v>
      </c>
      <c r="C71" s="267"/>
      <c r="D71" s="267"/>
      <c r="E71" s="267"/>
      <c r="F71" s="333">
        <v>2900000</v>
      </c>
      <c r="G71" s="267"/>
      <c r="H71" s="267"/>
      <c r="I71" s="267"/>
      <c r="J71" s="333">
        <v>2058408</v>
      </c>
      <c r="K71" s="267"/>
      <c r="L71" s="344">
        <v>3000000</v>
      </c>
      <c r="M71" s="267"/>
      <c r="N71" s="267"/>
      <c r="O71" s="334">
        <f>SUM(C71:N71)</f>
        <v>7958408</v>
      </c>
    </row>
    <row r="72" spans="1:16">
      <c r="A72" s="331" t="s">
        <v>500</v>
      </c>
      <c r="B72" s="267" t="s">
        <v>501</v>
      </c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332"/>
    </row>
    <row r="73" spans="1:16">
      <c r="A73" s="331" t="s">
        <v>502</v>
      </c>
      <c r="B73" s="267" t="s">
        <v>503</v>
      </c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332"/>
    </row>
    <row r="74" spans="1:16">
      <c r="A74" s="331" t="s">
        <v>504</v>
      </c>
      <c r="B74" s="267" t="s">
        <v>505</v>
      </c>
      <c r="C74" s="267"/>
      <c r="D74" s="267"/>
      <c r="E74" s="267"/>
      <c r="F74" s="333">
        <v>783000</v>
      </c>
      <c r="G74" s="267"/>
      <c r="H74" s="333">
        <v>25650000</v>
      </c>
      <c r="I74" s="267"/>
      <c r="J74" s="333">
        <v>21855430</v>
      </c>
      <c r="K74" s="331"/>
      <c r="L74" s="275">
        <v>810000</v>
      </c>
      <c r="M74" s="333">
        <v>4112100</v>
      </c>
      <c r="N74" s="267"/>
      <c r="O74" s="334">
        <f>SUM(C74:N74)</f>
        <v>53210530</v>
      </c>
    </row>
    <row r="75" spans="1:16">
      <c r="A75" s="346" t="s">
        <v>902</v>
      </c>
      <c r="B75" s="340" t="s">
        <v>506</v>
      </c>
      <c r="C75" s="341">
        <v>2953767</v>
      </c>
      <c r="D75" s="340"/>
      <c r="E75" s="340"/>
      <c r="F75" s="341">
        <v>50729233</v>
      </c>
      <c r="G75" s="340"/>
      <c r="H75" s="341">
        <v>120650000</v>
      </c>
      <c r="I75" s="340"/>
      <c r="J75" s="341">
        <f>SUM(J68:J74)</f>
        <v>104457932</v>
      </c>
      <c r="K75" s="340"/>
      <c r="L75" s="347">
        <f>SUM(L68:L74)</f>
        <v>3810000</v>
      </c>
      <c r="M75" s="341">
        <v>19342100</v>
      </c>
      <c r="N75" s="340"/>
      <c r="O75" s="342">
        <f>SUM(O68:O74)</f>
        <v>301943032</v>
      </c>
      <c r="P75" s="318"/>
    </row>
    <row r="76" spans="1:16">
      <c r="A76" s="331" t="s">
        <v>507</v>
      </c>
      <c r="B76" s="267" t="s">
        <v>508</v>
      </c>
      <c r="C76" s="267"/>
      <c r="D76" s="267"/>
      <c r="E76" s="267"/>
      <c r="F76" s="267"/>
      <c r="G76" s="267"/>
      <c r="H76" s="267"/>
      <c r="I76" s="333">
        <v>10000000</v>
      </c>
      <c r="J76" s="267"/>
      <c r="K76" s="267"/>
      <c r="L76" s="333">
        <v>12100000</v>
      </c>
      <c r="M76" s="267"/>
      <c r="N76" s="267"/>
      <c r="O76" s="334">
        <v>22100000</v>
      </c>
    </row>
    <row r="77" spans="1:16">
      <c r="A77" s="331" t="s">
        <v>509</v>
      </c>
      <c r="B77" s="267" t="s">
        <v>510</v>
      </c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332"/>
    </row>
    <row r="78" spans="1:16">
      <c r="A78" s="331" t="s">
        <v>511</v>
      </c>
      <c r="B78" s="267" t="s">
        <v>512</v>
      </c>
      <c r="C78" s="333">
        <v>1008842</v>
      </c>
      <c r="D78" s="333">
        <v>1008842</v>
      </c>
      <c r="E78" s="333">
        <v>1008842</v>
      </c>
      <c r="F78" s="333">
        <v>629574</v>
      </c>
      <c r="G78" s="333"/>
      <c r="H78" s="333"/>
      <c r="I78" s="333"/>
      <c r="J78" s="333"/>
      <c r="K78" s="333"/>
      <c r="L78" s="333"/>
      <c r="M78" s="333"/>
      <c r="N78" s="333"/>
      <c r="O78" s="334">
        <f>SUM(C78:N78)</f>
        <v>3656100</v>
      </c>
    </row>
    <row r="79" spans="1:16">
      <c r="A79" s="331" t="s">
        <v>513</v>
      </c>
      <c r="B79" s="267" t="s">
        <v>514</v>
      </c>
      <c r="C79" s="333">
        <v>272387</v>
      </c>
      <c r="D79" s="333">
        <v>272387</v>
      </c>
      <c r="E79" s="333">
        <v>272387</v>
      </c>
      <c r="F79" s="333">
        <v>272387</v>
      </c>
      <c r="G79" s="333">
        <v>272387</v>
      </c>
      <c r="H79" s="333">
        <v>272387</v>
      </c>
      <c r="I79" s="333">
        <v>2972387</v>
      </c>
      <c r="J79" s="333">
        <v>272387</v>
      </c>
      <c r="K79" s="333">
        <v>272387</v>
      </c>
      <c r="L79" s="333">
        <v>3472605</v>
      </c>
      <c r="M79" s="333">
        <v>272387</v>
      </c>
      <c r="N79" s="333">
        <v>272387</v>
      </c>
      <c r="O79" s="334">
        <v>9168862</v>
      </c>
    </row>
    <row r="80" spans="1:16">
      <c r="A80" s="339" t="s">
        <v>819</v>
      </c>
      <c r="B80" s="340" t="s">
        <v>515</v>
      </c>
      <c r="C80" s="341">
        <v>1281229</v>
      </c>
      <c r="D80" s="341">
        <v>1281229</v>
      </c>
      <c r="E80" s="341">
        <v>1281229</v>
      </c>
      <c r="F80" s="341">
        <f>SUM(F76:F79)</f>
        <v>901961</v>
      </c>
      <c r="G80" s="341">
        <f>SUM(G76:G79)</f>
        <v>272387</v>
      </c>
      <c r="H80" s="341">
        <v>272387</v>
      </c>
      <c r="I80" s="341">
        <f>SUM(I76:I79)</f>
        <v>12972387</v>
      </c>
      <c r="J80" s="341">
        <v>272387</v>
      </c>
      <c r="K80" s="341">
        <v>272387</v>
      </c>
      <c r="L80" s="341">
        <f>SUM(L76:L79)</f>
        <v>15572605</v>
      </c>
      <c r="M80" s="341">
        <v>272387</v>
      </c>
      <c r="N80" s="341">
        <v>272387</v>
      </c>
      <c r="O80" s="342">
        <f>SUM(O76:O79)</f>
        <v>34924962</v>
      </c>
      <c r="P80" s="318"/>
    </row>
    <row r="81" spans="1:16">
      <c r="A81" s="331" t="s">
        <v>523</v>
      </c>
      <c r="B81" s="267" t="s">
        <v>524</v>
      </c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332" t="s">
        <v>901</v>
      </c>
    </row>
    <row r="82" spans="1:16">
      <c r="A82" s="331" t="s">
        <v>5</v>
      </c>
      <c r="B82" s="267" t="s">
        <v>353</v>
      </c>
      <c r="C82" s="267"/>
      <c r="D82" s="267"/>
      <c r="E82" s="333">
        <v>6400000</v>
      </c>
      <c r="F82" s="267"/>
      <c r="G82" s="333">
        <v>400000</v>
      </c>
      <c r="H82" s="333">
        <v>8000000</v>
      </c>
      <c r="I82" s="267"/>
      <c r="J82" s="333">
        <v>400000</v>
      </c>
      <c r="K82" s="267"/>
      <c r="L82" s="333">
        <v>7840100</v>
      </c>
      <c r="M82" s="267"/>
      <c r="N82" s="267"/>
      <c r="O82" s="334">
        <v>23040100</v>
      </c>
    </row>
    <row r="83" spans="1:16">
      <c r="A83" s="339" t="s">
        <v>820</v>
      </c>
      <c r="B83" s="340" t="s">
        <v>526</v>
      </c>
      <c r="C83" s="340"/>
      <c r="D83" s="340"/>
      <c r="E83" s="341">
        <v>6400000</v>
      </c>
      <c r="F83" s="340"/>
      <c r="G83" s="341">
        <v>400000</v>
      </c>
      <c r="H83" s="341">
        <v>8000000</v>
      </c>
      <c r="I83" s="340"/>
      <c r="J83" s="341">
        <v>400000</v>
      </c>
      <c r="K83" s="340"/>
      <c r="L83" s="341">
        <v>7840100</v>
      </c>
      <c r="M83" s="340"/>
      <c r="N83" s="340"/>
      <c r="O83" s="342">
        <v>23040100</v>
      </c>
      <c r="P83" s="319"/>
    </row>
    <row r="84" spans="1:16" ht="15.75" thickBot="1">
      <c r="A84" s="348" t="s">
        <v>158</v>
      </c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50"/>
    </row>
    <row r="85" spans="1:16" ht="15.75" thickBot="1">
      <c r="A85" s="351" t="s">
        <v>13</v>
      </c>
      <c r="B85" s="352" t="s">
        <v>527</v>
      </c>
      <c r="C85" s="353">
        <f>SUM(C24+C25+C50+C59+C66+C75+C80+C83)</f>
        <v>20814088</v>
      </c>
      <c r="D85" s="353">
        <f>SUM(D24+D25+D50+D59+D66+D75+D80+D83)</f>
        <v>17084723</v>
      </c>
      <c r="E85" s="353">
        <f>SUM(E24+E25+E50+E59+E66+E75+E80+E83)</f>
        <v>24428723</v>
      </c>
      <c r="F85" s="353">
        <f>SUM(F24++F25+F50+F59+F66+F75+F80+F83)</f>
        <v>67438188</v>
      </c>
      <c r="G85" s="353">
        <f t="shared" ref="G85:O85" si="7">SUM(G24+G25+G50+G59+G66+G75+G80+G83)</f>
        <v>22768286</v>
      </c>
      <c r="H85" s="353">
        <f t="shared" si="7"/>
        <v>146493681</v>
      </c>
      <c r="I85" s="353">
        <f t="shared" si="7"/>
        <v>31981413</v>
      </c>
      <c r="J85" s="353">
        <f t="shared" si="7"/>
        <v>123156752</v>
      </c>
      <c r="K85" s="353">
        <f t="shared" si="7"/>
        <v>22996298</v>
      </c>
      <c r="L85" s="353">
        <f t="shared" si="7"/>
        <v>47238761</v>
      </c>
      <c r="M85" s="353">
        <f t="shared" si="7"/>
        <v>41824583</v>
      </c>
      <c r="N85" s="353">
        <f t="shared" si="7"/>
        <v>26009894</v>
      </c>
      <c r="O85" s="354">
        <f t="shared" si="7"/>
        <v>592235390</v>
      </c>
      <c r="P85" s="157"/>
    </row>
    <row r="86" spans="1:16">
      <c r="A86" s="326" t="s">
        <v>827</v>
      </c>
      <c r="B86" s="327" t="s">
        <v>535</v>
      </c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30"/>
      <c r="P86" s="318"/>
    </row>
    <row r="87" spans="1:16">
      <c r="A87" s="331" t="s">
        <v>830</v>
      </c>
      <c r="B87" s="267" t="s">
        <v>543</v>
      </c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7"/>
      <c r="O87" s="332"/>
    </row>
    <row r="88" spans="1:16">
      <c r="A88" s="331" t="s">
        <v>544</v>
      </c>
      <c r="B88" s="267" t="s">
        <v>545</v>
      </c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  <c r="O88" s="332"/>
    </row>
    <row r="89" spans="1:16">
      <c r="A89" s="331" t="s">
        <v>546</v>
      </c>
      <c r="B89" s="267" t="s">
        <v>547</v>
      </c>
      <c r="C89" s="333">
        <v>2396013</v>
      </c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7"/>
      <c r="O89" s="334">
        <v>2396013</v>
      </c>
    </row>
    <row r="90" spans="1:16">
      <c r="A90" s="331" t="s">
        <v>548</v>
      </c>
      <c r="B90" s="267" t="s">
        <v>549</v>
      </c>
      <c r="C90" s="333">
        <v>7200810</v>
      </c>
      <c r="D90" s="333">
        <v>7200810</v>
      </c>
      <c r="E90" s="333">
        <v>7200810</v>
      </c>
      <c r="F90" s="333">
        <v>7200810</v>
      </c>
      <c r="G90" s="333">
        <v>7200810</v>
      </c>
      <c r="H90" s="333">
        <v>7200814</v>
      </c>
      <c r="I90" s="333">
        <v>7347545</v>
      </c>
      <c r="J90" s="333">
        <v>7347545</v>
      </c>
      <c r="K90" s="333">
        <v>7347545</v>
      </c>
      <c r="L90" s="333">
        <v>7347545</v>
      </c>
      <c r="M90" s="333">
        <v>7347545</v>
      </c>
      <c r="N90" s="333">
        <v>7347541</v>
      </c>
      <c r="O90" s="334">
        <f>SUM(C90:N90)</f>
        <v>87290130</v>
      </c>
    </row>
    <row r="91" spans="1:16">
      <c r="A91" s="331" t="s">
        <v>550</v>
      </c>
      <c r="B91" s="267" t="s">
        <v>551</v>
      </c>
      <c r="C91" s="267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332"/>
    </row>
    <row r="92" spans="1:16">
      <c r="A92" s="331" t="s">
        <v>552</v>
      </c>
      <c r="B92" s="267" t="s">
        <v>553</v>
      </c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332"/>
    </row>
    <row r="93" spans="1:16">
      <c r="A93" s="331" t="s">
        <v>554</v>
      </c>
      <c r="B93" s="267" t="s">
        <v>555</v>
      </c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332"/>
    </row>
    <row r="94" spans="1:16">
      <c r="A94" s="331" t="s">
        <v>831</v>
      </c>
      <c r="B94" s="267" t="s">
        <v>556</v>
      </c>
      <c r="C94" s="333">
        <v>9596823</v>
      </c>
      <c r="D94" s="333">
        <v>7200810</v>
      </c>
      <c r="E94" s="333">
        <v>7200810</v>
      </c>
      <c r="F94" s="333">
        <v>7200810</v>
      </c>
      <c r="G94" s="333">
        <v>7200810</v>
      </c>
      <c r="H94" s="333">
        <v>7200814</v>
      </c>
      <c r="I94" s="333">
        <f t="shared" ref="I94:O94" si="8">SUM(I86:I93)</f>
        <v>7347545</v>
      </c>
      <c r="J94" s="333">
        <f t="shared" si="8"/>
        <v>7347545</v>
      </c>
      <c r="K94" s="333">
        <f t="shared" si="8"/>
        <v>7347545</v>
      </c>
      <c r="L94" s="333">
        <f t="shared" si="8"/>
        <v>7347545</v>
      </c>
      <c r="M94" s="333">
        <f t="shared" si="8"/>
        <v>7347545</v>
      </c>
      <c r="N94" s="333">
        <f t="shared" si="8"/>
        <v>7347541</v>
      </c>
      <c r="O94" s="334">
        <f t="shared" si="8"/>
        <v>89686143</v>
      </c>
      <c r="P94" s="318"/>
    </row>
    <row r="95" spans="1:16">
      <c r="A95" s="331" t="s">
        <v>837</v>
      </c>
      <c r="B95" s="267" t="s">
        <v>566</v>
      </c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332"/>
    </row>
    <row r="96" spans="1:16" ht="15.75" thickBot="1">
      <c r="A96" s="355" t="s">
        <v>14</v>
      </c>
      <c r="B96" s="356" t="s">
        <v>569</v>
      </c>
      <c r="C96" s="357">
        <v>9596823</v>
      </c>
      <c r="D96" s="357">
        <v>7200810</v>
      </c>
      <c r="E96" s="357">
        <v>7200810</v>
      </c>
      <c r="F96" s="357">
        <v>7200810</v>
      </c>
      <c r="G96" s="357">
        <v>7200810</v>
      </c>
      <c r="H96" s="357">
        <v>7200814</v>
      </c>
      <c r="I96" s="357">
        <f t="shared" ref="I96:O96" si="9">SUM(I94:I95)</f>
        <v>7347545</v>
      </c>
      <c r="J96" s="357">
        <f t="shared" si="9"/>
        <v>7347545</v>
      </c>
      <c r="K96" s="357">
        <f t="shared" si="9"/>
        <v>7347545</v>
      </c>
      <c r="L96" s="357">
        <f t="shared" si="9"/>
        <v>7347545</v>
      </c>
      <c r="M96" s="357">
        <f t="shared" si="9"/>
        <v>7347545</v>
      </c>
      <c r="N96" s="357">
        <f t="shared" si="9"/>
        <v>7347541</v>
      </c>
      <c r="O96" s="358">
        <f t="shared" si="9"/>
        <v>89686143</v>
      </c>
      <c r="P96" s="318"/>
    </row>
    <row r="97" spans="1:16">
      <c r="A97" s="363" t="s">
        <v>51</v>
      </c>
      <c r="B97" s="364"/>
      <c r="C97" s="365">
        <f t="shared" ref="C97:O97" si="10">SUM(C85+C96)</f>
        <v>30410911</v>
      </c>
      <c r="D97" s="365">
        <f t="shared" si="10"/>
        <v>24285533</v>
      </c>
      <c r="E97" s="365">
        <f t="shared" si="10"/>
        <v>31629533</v>
      </c>
      <c r="F97" s="365">
        <f t="shared" si="10"/>
        <v>74638998</v>
      </c>
      <c r="G97" s="365">
        <f t="shared" si="10"/>
        <v>29969096</v>
      </c>
      <c r="H97" s="365">
        <f t="shared" si="10"/>
        <v>153694495</v>
      </c>
      <c r="I97" s="365">
        <f t="shared" si="10"/>
        <v>39328958</v>
      </c>
      <c r="J97" s="365">
        <f t="shared" si="10"/>
        <v>130504297</v>
      </c>
      <c r="K97" s="365">
        <f t="shared" si="10"/>
        <v>30343843</v>
      </c>
      <c r="L97" s="365">
        <f t="shared" si="10"/>
        <v>54586306</v>
      </c>
      <c r="M97" s="365">
        <f t="shared" si="10"/>
        <v>49172128</v>
      </c>
      <c r="N97" s="365">
        <f t="shared" si="10"/>
        <v>33357435</v>
      </c>
      <c r="O97" s="366">
        <f t="shared" si="10"/>
        <v>681921533</v>
      </c>
      <c r="P97" s="318"/>
    </row>
    <row r="98" spans="1:16" ht="23.25">
      <c r="A98" s="267" t="s">
        <v>379</v>
      </c>
      <c r="B98" s="367" t="s">
        <v>44</v>
      </c>
      <c r="C98" s="368" t="s">
        <v>265</v>
      </c>
      <c r="D98" s="368" t="s">
        <v>266</v>
      </c>
      <c r="E98" s="368" t="s">
        <v>267</v>
      </c>
      <c r="F98" s="368" t="s">
        <v>268</v>
      </c>
      <c r="G98" s="368" t="s">
        <v>269</v>
      </c>
      <c r="H98" s="368" t="s">
        <v>270</v>
      </c>
      <c r="I98" s="368" t="s">
        <v>271</v>
      </c>
      <c r="J98" s="368" t="s">
        <v>272</v>
      </c>
      <c r="K98" s="368" t="s">
        <v>273</v>
      </c>
      <c r="L98" s="368" t="s">
        <v>274</v>
      </c>
      <c r="M98" s="368" t="s">
        <v>275</v>
      </c>
      <c r="N98" s="368" t="s">
        <v>276</v>
      </c>
      <c r="O98" s="368" t="s">
        <v>253</v>
      </c>
    </row>
    <row r="99" spans="1:16">
      <c r="A99" s="267" t="s">
        <v>570</v>
      </c>
      <c r="B99" s="267" t="s">
        <v>571</v>
      </c>
      <c r="C99" s="333">
        <v>92456</v>
      </c>
      <c r="D99" s="267"/>
      <c r="E99" s="267"/>
      <c r="F99" s="267"/>
      <c r="G99" s="267"/>
      <c r="H99" s="267"/>
      <c r="I99" s="267"/>
      <c r="J99" s="267"/>
      <c r="K99" s="267"/>
      <c r="L99" s="267"/>
      <c r="M99" s="267"/>
      <c r="N99" s="267"/>
      <c r="O99" s="333">
        <v>92456</v>
      </c>
    </row>
    <row r="100" spans="1:16">
      <c r="A100" s="267" t="s">
        <v>572</v>
      </c>
      <c r="B100" s="267" t="s">
        <v>573</v>
      </c>
      <c r="C100" s="333">
        <v>3699830</v>
      </c>
      <c r="D100" s="333">
        <v>3699830</v>
      </c>
      <c r="E100" s="333">
        <v>3699830</v>
      </c>
      <c r="F100" s="333">
        <v>3699830</v>
      </c>
      <c r="G100" s="333">
        <v>3699830</v>
      </c>
      <c r="H100" s="333">
        <v>3699845</v>
      </c>
      <c r="I100" s="333">
        <v>3562421</v>
      </c>
      <c r="J100" s="333">
        <v>3562421</v>
      </c>
      <c r="K100" s="333">
        <v>3562421</v>
      </c>
      <c r="L100" s="333">
        <v>3562421</v>
      </c>
      <c r="M100" s="333">
        <v>3562421</v>
      </c>
      <c r="N100" s="333">
        <v>3562428</v>
      </c>
      <c r="O100" s="333">
        <f>SUM(C100:N100)</f>
        <v>43573528</v>
      </c>
    </row>
    <row r="101" spans="1:16">
      <c r="A101" s="267" t="s">
        <v>574</v>
      </c>
      <c r="B101" s="267" t="s">
        <v>575</v>
      </c>
      <c r="C101" s="333">
        <v>3135617</v>
      </c>
      <c r="D101" s="333">
        <v>3135617</v>
      </c>
      <c r="E101" s="333">
        <v>3135617</v>
      </c>
      <c r="F101" s="333">
        <v>3135617</v>
      </c>
      <c r="G101" s="333">
        <v>3135617</v>
      </c>
      <c r="H101" s="333">
        <v>3135617</v>
      </c>
      <c r="I101" s="333">
        <v>3299743</v>
      </c>
      <c r="J101" s="333">
        <v>3299743</v>
      </c>
      <c r="K101" s="333">
        <v>3299743</v>
      </c>
      <c r="L101" s="333">
        <v>3299743</v>
      </c>
      <c r="M101" s="333">
        <v>3399743</v>
      </c>
      <c r="N101" s="333">
        <v>3399747</v>
      </c>
      <c r="O101" s="333">
        <f>SUM(C101:N101)</f>
        <v>38812164</v>
      </c>
    </row>
    <row r="102" spans="1:16">
      <c r="A102" s="267" t="s">
        <v>576</v>
      </c>
      <c r="B102" s="267" t="s">
        <v>577</v>
      </c>
      <c r="C102" s="333">
        <v>134615</v>
      </c>
      <c r="D102" s="333">
        <v>134615</v>
      </c>
      <c r="E102" s="333">
        <v>134615</v>
      </c>
      <c r="F102" s="333">
        <v>134615</v>
      </c>
      <c r="G102" s="333">
        <v>134615</v>
      </c>
      <c r="H102" s="333">
        <v>134615</v>
      </c>
      <c r="I102" s="333">
        <v>134615</v>
      </c>
      <c r="J102" s="333">
        <v>134615</v>
      </c>
      <c r="K102" s="333">
        <v>134615</v>
      </c>
      <c r="L102" s="333">
        <v>134615</v>
      </c>
      <c r="M102" s="333">
        <v>134615</v>
      </c>
      <c r="N102" s="333">
        <v>134615</v>
      </c>
      <c r="O102" s="333">
        <v>1615380</v>
      </c>
    </row>
    <row r="103" spans="1:16">
      <c r="A103" s="267" t="s">
        <v>578</v>
      </c>
      <c r="B103" s="267" t="s">
        <v>579</v>
      </c>
      <c r="C103" s="333">
        <v>192813</v>
      </c>
      <c r="D103" s="333">
        <v>192813</v>
      </c>
      <c r="E103" s="333">
        <v>192813</v>
      </c>
      <c r="F103" s="333">
        <v>192813</v>
      </c>
      <c r="G103" s="333">
        <v>192813</v>
      </c>
      <c r="H103" s="333">
        <v>192813</v>
      </c>
      <c r="I103" s="267">
        <v>174413</v>
      </c>
      <c r="J103" s="267">
        <v>174413</v>
      </c>
      <c r="K103" s="267">
        <v>174413</v>
      </c>
      <c r="L103" s="267">
        <v>174413</v>
      </c>
      <c r="M103" s="267">
        <v>174413</v>
      </c>
      <c r="N103" s="267">
        <v>174414</v>
      </c>
      <c r="O103" s="333">
        <f>SUM(C103:N103)</f>
        <v>2203357</v>
      </c>
    </row>
    <row r="104" spans="1:16">
      <c r="A104" s="267" t="s">
        <v>580</v>
      </c>
      <c r="B104" s="267" t="s">
        <v>581</v>
      </c>
      <c r="C104" s="267"/>
      <c r="D104" s="267"/>
      <c r="E104" s="267"/>
      <c r="F104" s="267"/>
      <c r="G104" s="267"/>
      <c r="H104" s="267"/>
      <c r="I104" s="267"/>
      <c r="J104" s="267"/>
      <c r="K104" s="267"/>
      <c r="L104" s="267"/>
      <c r="M104" s="267"/>
      <c r="N104" s="267"/>
      <c r="O104" s="267"/>
    </row>
    <row r="105" spans="1:16">
      <c r="A105" s="267" t="s">
        <v>54</v>
      </c>
      <c r="B105" s="267" t="s">
        <v>582</v>
      </c>
      <c r="C105" s="333">
        <f t="shared" ref="C105:O105" si="11">SUM(C99:C104)</f>
        <v>7255331</v>
      </c>
      <c r="D105" s="333">
        <f t="shared" si="11"/>
        <v>7162875</v>
      </c>
      <c r="E105" s="333">
        <f t="shared" si="11"/>
        <v>7162875</v>
      </c>
      <c r="F105" s="333">
        <f t="shared" si="11"/>
        <v>7162875</v>
      </c>
      <c r="G105" s="333">
        <f t="shared" si="11"/>
        <v>7162875</v>
      </c>
      <c r="H105" s="333">
        <f t="shared" si="11"/>
        <v>7162890</v>
      </c>
      <c r="I105" s="333">
        <f t="shared" si="11"/>
        <v>7171192</v>
      </c>
      <c r="J105" s="333">
        <f t="shared" si="11"/>
        <v>7171192</v>
      </c>
      <c r="K105" s="333">
        <f t="shared" si="11"/>
        <v>7171192</v>
      </c>
      <c r="L105" s="333">
        <f t="shared" si="11"/>
        <v>7171192</v>
      </c>
      <c r="M105" s="333">
        <f t="shared" si="11"/>
        <v>7271192</v>
      </c>
      <c r="N105" s="333">
        <f t="shared" si="11"/>
        <v>7271204</v>
      </c>
      <c r="O105" s="333">
        <f t="shared" si="11"/>
        <v>86296885</v>
      </c>
      <c r="P105" s="318"/>
    </row>
    <row r="106" spans="1:16">
      <c r="A106" s="267" t="s">
        <v>583</v>
      </c>
      <c r="B106" s="267" t="s">
        <v>584</v>
      </c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  <c r="O106" s="267"/>
    </row>
    <row r="107" spans="1:16">
      <c r="A107" s="267" t="s">
        <v>17</v>
      </c>
      <c r="B107" s="267" t="s">
        <v>589</v>
      </c>
      <c r="C107" s="333">
        <v>336666</v>
      </c>
      <c r="D107" s="333">
        <v>336666</v>
      </c>
      <c r="E107" s="333">
        <v>336666</v>
      </c>
      <c r="F107" s="333">
        <v>336666</v>
      </c>
      <c r="G107" s="333">
        <v>336666</v>
      </c>
      <c r="H107" s="333">
        <v>336666</v>
      </c>
      <c r="I107" s="333">
        <v>565510</v>
      </c>
      <c r="J107" s="333">
        <v>565510</v>
      </c>
      <c r="K107" s="333">
        <v>565510</v>
      </c>
      <c r="L107" s="333">
        <v>565510</v>
      </c>
      <c r="M107" s="333">
        <v>565512</v>
      </c>
      <c r="N107" s="333">
        <v>565519</v>
      </c>
      <c r="O107" s="333">
        <f>SUM(C107:N107)</f>
        <v>5413067</v>
      </c>
    </row>
    <row r="108" spans="1:16">
      <c r="A108" s="340" t="s">
        <v>55</v>
      </c>
      <c r="B108" s="340" t="s">
        <v>590</v>
      </c>
      <c r="C108" s="341">
        <v>7591997</v>
      </c>
      <c r="D108" s="341">
        <v>7499541</v>
      </c>
      <c r="E108" s="341">
        <v>7499541</v>
      </c>
      <c r="F108" s="341">
        <v>7499541</v>
      </c>
      <c r="G108" s="341">
        <v>7499541</v>
      </c>
      <c r="H108" s="341">
        <f t="shared" ref="H108:O108" si="12">SUM(H105:H107)</f>
        <v>7499556</v>
      </c>
      <c r="I108" s="341">
        <f t="shared" si="12"/>
        <v>7736702</v>
      </c>
      <c r="J108" s="341">
        <f t="shared" si="12"/>
        <v>7736702</v>
      </c>
      <c r="K108" s="341">
        <f t="shared" si="12"/>
        <v>7736702</v>
      </c>
      <c r="L108" s="341">
        <f t="shared" si="12"/>
        <v>7736702</v>
      </c>
      <c r="M108" s="341">
        <f t="shared" si="12"/>
        <v>7836704</v>
      </c>
      <c r="N108" s="341">
        <f t="shared" si="12"/>
        <v>7836723</v>
      </c>
      <c r="O108" s="341">
        <f t="shared" si="12"/>
        <v>91709952</v>
      </c>
      <c r="P108" s="318"/>
    </row>
    <row r="109" spans="1:16">
      <c r="A109" s="267" t="s">
        <v>57</v>
      </c>
      <c r="B109" s="267" t="s">
        <v>604</v>
      </c>
      <c r="C109" s="267"/>
      <c r="D109" s="267"/>
      <c r="E109" s="267"/>
      <c r="F109" s="267"/>
      <c r="G109" s="267"/>
      <c r="H109" s="267"/>
      <c r="I109" s="333"/>
      <c r="J109" s="267"/>
      <c r="K109" s="267"/>
      <c r="L109" s="267"/>
      <c r="M109" s="267"/>
      <c r="N109" s="267"/>
      <c r="O109" s="267"/>
    </row>
    <row r="110" spans="1:16">
      <c r="A110" s="267" t="s">
        <v>23</v>
      </c>
      <c r="B110" s="267" t="s">
        <v>605</v>
      </c>
      <c r="C110" s="267"/>
      <c r="D110" s="267"/>
      <c r="E110" s="267"/>
      <c r="F110" s="267"/>
      <c r="G110" s="267"/>
      <c r="H110" s="267"/>
      <c r="I110" s="267"/>
      <c r="J110" s="267"/>
      <c r="K110" s="267"/>
      <c r="L110" s="267"/>
      <c r="M110" s="267"/>
      <c r="N110" s="267"/>
      <c r="O110" s="267"/>
    </row>
    <row r="111" spans="1:16">
      <c r="A111" s="267" t="s">
        <v>24</v>
      </c>
      <c r="B111" s="267" t="s">
        <v>606</v>
      </c>
      <c r="C111" s="267"/>
      <c r="D111" s="267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  <c r="O111" s="267"/>
    </row>
    <row r="112" spans="1:16">
      <c r="A112" s="267" t="s">
        <v>25</v>
      </c>
      <c r="B112" s="267" t="s">
        <v>607</v>
      </c>
      <c r="C112" s="267"/>
      <c r="D112" s="267"/>
      <c r="E112" s="333">
        <v>1450000</v>
      </c>
      <c r="F112" s="267"/>
      <c r="G112" s="267"/>
      <c r="H112" s="267"/>
      <c r="I112" s="267"/>
      <c r="J112" s="267"/>
      <c r="K112" s="333">
        <v>1450000</v>
      </c>
      <c r="L112" s="267"/>
      <c r="M112" s="267"/>
      <c r="N112" s="267"/>
      <c r="O112" s="333">
        <v>2900000</v>
      </c>
    </row>
    <row r="113" spans="1:16">
      <c r="A113" s="267" t="s">
        <v>26</v>
      </c>
      <c r="B113" s="267" t="s">
        <v>608</v>
      </c>
      <c r="C113" s="267"/>
      <c r="D113" s="267"/>
      <c r="E113" s="333">
        <v>90000000</v>
      </c>
      <c r="F113" s="267"/>
      <c r="G113" s="333">
        <v>10000000</v>
      </c>
      <c r="H113" s="267"/>
      <c r="I113" s="268"/>
      <c r="J113" s="267"/>
      <c r="K113" s="333">
        <v>80000000</v>
      </c>
      <c r="L113" s="267"/>
      <c r="M113" s="267"/>
      <c r="N113" s="333">
        <v>50000000</v>
      </c>
      <c r="O113" s="333">
        <v>230000000</v>
      </c>
    </row>
    <row r="114" spans="1:16">
      <c r="A114" s="267" t="s">
        <v>27</v>
      </c>
      <c r="B114" s="267" t="s">
        <v>611</v>
      </c>
      <c r="C114" s="267"/>
      <c r="D114" s="267"/>
      <c r="E114" s="267"/>
      <c r="F114" s="267"/>
      <c r="G114" s="267"/>
      <c r="H114" s="267"/>
      <c r="I114" s="267"/>
      <c r="J114" s="267"/>
      <c r="K114" s="267"/>
      <c r="L114" s="267"/>
      <c r="M114" s="267"/>
      <c r="N114" s="267"/>
      <c r="O114" s="267"/>
    </row>
    <row r="115" spans="1:16">
      <c r="A115" s="267" t="s">
        <v>612</v>
      </c>
      <c r="B115" s="267" t="s">
        <v>613</v>
      </c>
      <c r="C115" s="267"/>
      <c r="D115" s="267"/>
      <c r="E115" s="267"/>
      <c r="F115" s="267"/>
      <c r="G115" s="267"/>
      <c r="H115" s="267"/>
      <c r="I115" s="267"/>
      <c r="J115" s="267"/>
      <c r="K115" s="267"/>
      <c r="L115" s="267"/>
      <c r="M115" s="267"/>
      <c r="N115" s="267"/>
      <c r="O115" s="267"/>
    </row>
    <row r="116" spans="1:16">
      <c r="A116" s="267" t="s">
        <v>28</v>
      </c>
      <c r="B116" s="267" t="s">
        <v>614</v>
      </c>
      <c r="C116" s="267"/>
      <c r="D116" s="267"/>
      <c r="E116" s="333">
        <v>3150000</v>
      </c>
      <c r="F116" s="267"/>
      <c r="G116" s="267"/>
      <c r="H116" s="267"/>
      <c r="I116" s="267"/>
      <c r="J116" s="267"/>
      <c r="K116" s="333">
        <v>3150000</v>
      </c>
      <c r="L116" s="267"/>
      <c r="M116" s="267"/>
      <c r="N116" s="267"/>
      <c r="O116" s="333">
        <v>6300000</v>
      </c>
    </row>
    <row r="117" spans="1:16">
      <c r="A117" s="267" t="s">
        <v>29</v>
      </c>
      <c r="B117" s="267" t="s">
        <v>620</v>
      </c>
      <c r="C117" s="267"/>
      <c r="D117" s="267"/>
      <c r="E117" s="333">
        <v>75000</v>
      </c>
      <c r="F117" s="267"/>
      <c r="G117" s="267"/>
      <c r="H117" s="267"/>
      <c r="I117" s="267"/>
      <c r="J117" s="267"/>
      <c r="K117" s="333">
        <v>75000</v>
      </c>
      <c r="L117" s="267"/>
      <c r="M117" s="267"/>
      <c r="N117" s="267"/>
      <c r="O117" s="333">
        <v>150000</v>
      </c>
    </row>
    <row r="118" spans="1:16">
      <c r="A118" s="267" t="s">
        <v>58</v>
      </c>
      <c r="B118" s="267" t="s">
        <v>636</v>
      </c>
      <c r="C118" s="267"/>
      <c r="D118" s="267"/>
      <c r="E118" s="333">
        <v>93225000</v>
      </c>
      <c r="F118" s="267"/>
      <c r="G118" s="333">
        <v>10000000</v>
      </c>
      <c r="H118" s="267"/>
      <c r="I118" s="267"/>
      <c r="J118" s="267"/>
      <c r="K118" s="333">
        <v>83225000</v>
      </c>
      <c r="L118" s="267"/>
      <c r="M118" s="267"/>
      <c r="N118" s="333">
        <v>50000000</v>
      </c>
      <c r="O118" s="333">
        <v>236450000</v>
      </c>
    </row>
    <row r="119" spans="1:16">
      <c r="A119" s="267" t="s">
        <v>30</v>
      </c>
      <c r="B119" s="267" t="s">
        <v>637</v>
      </c>
      <c r="C119" s="267"/>
      <c r="D119" s="267"/>
      <c r="E119" s="267"/>
      <c r="F119" s="267"/>
      <c r="G119" s="267"/>
      <c r="H119" s="267"/>
      <c r="I119" s="267"/>
      <c r="J119" s="267"/>
      <c r="K119" s="267"/>
      <c r="L119" s="267"/>
      <c r="M119" s="267"/>
      <c r="N119" s="267"/>
      <c r="O119" s="267"/>
    </row>
    <row r="120" spans="1:16">
      <c r="A120" s="340" t="s">
        <v>59</v>
      </c>
      <c r="B120" s="340" t="s">
        <v>638</v>
      </c>
      <c r="C120" s="340"/>
      <c r="D120" s="340"/>
      <c r="E120" s="341">
        <v>94675000</v>
      </c>
      <c r="F120" s="340"/>
      <c r="G120" s="341">
        <v>10000000</v>
      </c>
      <c r="H120" s="340"/>
      <c r="I120" s="340"/>
      <c r="J120" s="340"/>
      <c r="K120" s="341">
        <v>84675000</v>
      </c>
      <c r="L120" s="340"/>
      <c r="M120" s="340"/>
      <c r="N120" s="341">
        <v>50000000</v>
      </c>
      <c r="O120" s="341">
        <v>239350000</v>
      </c>
      <c r="P120" s="319"/>
    </row>
    <row r="121" spans="1:16">
      <c r="A121" s="267" t="s">
        <v>639</v>
      </c>
      <c r="B121" s="267" t="s">
        <v>640</v>
      </c>
      <c r="C121" s="267"/>
      <c r="D121" s="267"/>
      <c r="E121" s="267"/>
      <c r="F121" s="267"/>
      <c r="G121" s="267"/>
      <c r="H121" s="267"/>
      <c r="I121" s="267"/>
      <c r="J121" s="267"/>
      <c r="K121" s="267"/>
      <c r="L121" s="267"/>
      <c r="M121" s="267"/>
      <c r="N121" s="267"/>
      <c r="O121" s="267"/>
    </row>
    <row r="122" spans="1:16">
      <c r="A122" s="267" t="s">
        <v>31</v>
      </c>
      <c r="B122" s="267" t="s">
        <v>641</v>
      </c>
      <c r="C122" s="333">
        <v>1097371</v>
      </c>
      <c r="D122" s="333">
        <v>1097371</v>
      </c>
      <c r="E122" s="333">
        <v>1097371</v>
      </c>
      <c r="F122" s="333">
        <v>1097371</v>
      </c>
      <c r="G122" s="333">
        <v>1097371</v>
      </c>
      <c r="H122" s="333">
        <v>1097371</v>
      </c>
      <c r="I122" s="333">
        <v>1097371</v>
      </c>
      <c r="J122" s="333">
        <v>1097371</v>
      </c>
      <c r="K122" s="333">
        <v>1097371</v>
      </c>
      <c r="L122" s="333">
        <v>1097371</v>
      </c>
      <c r="M122" s="333">
        <v>1097371</v>
      </c>
      <c r="N122" s="333">
        <v>3323703</v>
      </c>
      <c r="O122" s="333">
        <f>SUM(C122:N122)</f>
        <v>15394784</v>
      </c>
    </row>
    <row r="123" spans="1:16">
      <c r="A123" s="267" t="s">
        <v>32</v>
      </c>
      <c r="B123" s="267" t="s">
        <v>644</v>
      </c>
      <c r="C123" s="333">
        <v>185000</v>
      </c>
      <c r="D123" s="333">
        <v>185000</v>
      </c>
      <c r="E123" s="333">
        <v>185000</v>
      </c>
      <c r="F123" s="333">
        <v>185000</v>
      </c>
      <c r="G123" s="333">
        <v>185000</v>
      </c>
      <c r="H123" s="333">
        <v>185000</v>
      </c>
      <c r="I123" s="333">
        <v>185000</v>
      </c>
      <c r="J123" s="333">
        <v>185000</v>
      </c>
      <c r="K123" s="333">
        <v>185000</v>
      </c>
      <c r="L123" s="333">
        <v>185000</v>
      </c>
      <c r="M123" s="333">
        <v>185000</v>
      </c>
      <c r="N123" s="333">
        <v>185000</v>
      </c>
      <c r="O123" s="333">
        <v>2220000</v>
      </c>
    </row>
    <row r="124" spans="1:16">
      <c r="A124" s="267" t="s">
        <v>33</v>
      </c>
      <c r="B124" s="267" t="s">
        <v>645</v>
      </c>
      <c r="C124" s="267"/>
      <c r="D124" s="267"/>
      <c r="E124" s="267"/>
      <c r="F124" s="267"/>
      <c r="G124" s="267"/>
      <c r="H124" s="267"/>
      <c r="I124" s="267"/>
      <c r="J124" s="267"/>
      <c r="K124" s="267"/>
      <c r="L124" s="267"/>
      <c r="M124" s="267"/>
      <c r="N124" s="267"/>
      <c r="O124" s="267"/>
    </row>
    <row r="125" spans="1:16">
      <c r="A125" s="267" t="s">
        <v>652</v>
      </c>
      <c r="B125" s="267" t="s">
        <v>653</v>
      </c>
      <c r="C125" s="333">
        <v>470989</v>
      </c>
      <c r="D125" s="333">
        <v>470989</v>
      </c>
      <c r="E125" s="333">
        <v>470989</v>
      </c>
      <c r="F125" s="333">
        <v>470989</v>
      </c>
      <c r="G125" s="333">
        <v>470989</v>
      </c>
      <c r="H125" s="333">
        <v>470989</v>
      </c>
      <c r="I125" s="333">
        <v>470989</v>
      </c>
      <c r="J125" s="267"/>
      <c r="K125" s="333">
        <v>470989</v>
      </c>
      <c r="L125" s="333">
        <v>470989</v>
      </c>
      <c r="M125" s="333">
        <v>470989</v>
      </c>
      <c r="N125" s="333">
        <v>470995</v>
      </c>
      <c r="O125" s="333">
        <v>5180885</v>
      </c>
    </row>
    <row r="126" spans="1:16">
      <c r="A126" s="267" t="s">
        <v>654</v>
      </c>
      <c r="B126" s="267" t="s">
        <v>655</v>
      </c>
      <c r="C126" s="333">
        <v>479125</v>
      </c>
      <c r="D126" s="333">
        <v>479125</v>
      </c>
      <c r="E126" s="333">
        <v>479125</v>
      </c>
      <c r="F126" s="333">
        <v>479125</v>
      </c>
      <c r="G126" s="333">
        <v>479125</v>
      </c>
      <c r="H126" s="333">
        <v>479125</v>
      </c>
      <c r="I126" s="333">
        <v>479125</v>
      </c>
      <c r="J126" s="267"/>
      <c r="K126" s="333">
        <v>479125</v>
      </c>
      <c r="L126" s="333">
        <v>479125</v>
      </c>
      <c r="M126" s="333">
        <v>479125</v>
      </c>
      <c r="N126" s="333">
        <v>479126</v>
      </c>
      <c r="O126" s="333">
        <v>5270376</v>
      </c>
    </row>
    <row r="127" spans="1:16">
      <c r="A127" s="267" t="s">
        <v>656</v>
      </c>
      <c r="B127" s="267" t="s">
        <v>657</v>
      </c>
      <c r="C127" s="267"/>
      <c r="D127" s="267"/>
      <c r="E127" s="267"/>
      <c r="F127" s="267"/>
      <c r="G127" s="267"/>
      <c r="H127" s="267"/>
      <c r="I127" s="267"/>
      <c r="J127" s="267"/>
      <c r="K127" s="267"/>
      <c r="L127" s="267"/>
      <c r="M127" s="267"/>
      <c r="N127" s="267"/>
      <c r="O127" s="267"/>
    </row>
    <row r="128" spans="1:16">
      <c r="A128" s="267" t="s">
        <v>35</v>
      </c>
      <c r="B128" s="267" t="s">
        <v>658</v>
      </c>
      <c r="C128" s="267"/>
      <c r="D128" s="267"/>
      <c r="E128" s="333">
        <v>500000</v>
      </c>
      <c r="F128" s="267"/>
      <c r="G128" s="267"/>
      <c r="H128" s="267"/>
      <c r="I128" s="333">
        <v>500000</v>
      </c>
      <c r="J128" s="267"/>
      <c r="K128" s="267"/>
      <c r="L128" s="267"/>
      <c r="M128" s="267"/>
      <c r="N128" s="333">
        <v>500000</v>
      </c>
      <c r="O128" s="333">
        <v>1500000</v>
      </c>
    </row>
    <row r="129" spans="1:16">
      <c r="A129" s="267" t="s">
        <v>36</v>
      </c>
      <c r="B129" s="267" t="s">
        <v>884</v>
      </c>
      <c r="C129" s="267"/>
      <c r="D129" s="267"/>
      <c r="E129" s="267"/>
      <c r="F129" s="267"/>
      <c r="G129" s="267"/>
      <c r="H129" s="267"/>
      <c r="I129" s="267"/>
      <c r="J129" s="267"/>
      <c r="K129" s="267"/>
      <c r="L129" s="267"/>
      <c r="M129" s="267"/>
      <c r="N129" s="333">
        <v>200000</v>
      </c>
      <c r="O129" s="333">
        <v>200000</v>
      </c>
    </row>
    <row r="130" spans="1:16">
      <c r="A130" s="340" t="s">
        <v>60</v>
      </c>
      <c r="B130" s="340" t="s">
        <v>669</v>
      </c>
      <c r="C130" s="341">
        <v>2232485</v>
      </c>
      <c r="D130" s="341">
        <v>2232485</v>
      </c>
      <c r="E130" s="341">
        <v>2732485</v>
      </c>
      <c r="F130" s="341">
        <v>2232485</v>
      </c>
      <c r="G130" s="341">
        <v>2232485</v>
      </c>
      <c r="H130" s="341">
        <v>2232485</v>
      </c>
      <c r="I130" s="341">
        <v>2732485</v>
      </c>
      <c r="J130" s="341">
        <v>1282371</v>
      </c>
      <c r="K130" s="341">
        <v>2232485</v>
      </c>
      <c r="L130" s="341">
        <v>2232485</v>
      </c>
      <c r="M130" s="341">
        <v>2232485</v>
      </c>
      <c r="N130" s="341">
        <f>SUM(N121:N129)</f>
        <v>5158824</v>
      </c>
      <c r="O130" s="341">
        <f>SUM(O121:O129)</f>
        <v>29766045</v>
      </c>
      <c r="P130" s="318"/>
    </row>
    <row r="131" spans="1:16">
      <c r="A131" s="340" t="s">
        <v>62</v>
      </c>
      <c r="B131" s="340" t="s">
        <v>685</v>
      </c>
      <c r="C131" s="340"/>
      <c r="D131" s="340"/>
      <c r="E131" s="340"/>
      <c r="F131" s="340"/>
      <c r="G131" s="340"/>
      <c r="H131" s="340"/>
      <c r="I131" s="340"/>
      <c r="J131" s="340"/>
      <c r="K131" s="340"/>
      <c r="L131" s="340"/>
      <c r="M131" s="340"/>
      <c r="N131" s="340"/>
      <c r="O131" s="340"/>
    </row>
    <row r="132" spans="1:16">
      <c r="A132" s="267" t="s">
        <v>159</v>
      </c>
      <c r="B132" s="267"/>
      <c r="C132" s="267"/>
      <c r="D132" s="267"/>
      <c r="E132" s="267"/>
      <c r="F132" s="267"/>
      <c r="G132" s="267"/>
      <c r="H132" s="267"/>
      <c r="I132" s="267"/>
      <c r="J132" s="267"/>
      <c r="K132" s="267"/>
      <c r="L132" s="267"/>
      <c r="M132" s="267"/>
      <c r="N132" s="267"/>
      <c r="O132" s="267"/>
    </row>
    <row r="133" spans="1:16">
      <c r="A133" s="340" t="s">
        <v>56</v>
      </c>
      <c r="B133" s="340" t="s">
        <v>598</v>
      </c>
      <c r="C133" s="340"/>
      <c r="D133" s="340"/>
      <c r="E133" s="340"/>
      <c r="F133" s="340"/>
      <c r="G133" s="340"/>
      <c r="H133" s="340"/>
      <c r="I133" s="340"/>
      <c r="J133" s="340"/>
      <c r="K133" s="340"/>
      <c r="L133" s="340"/>
      <c r="M133" s="340"/>
      <c r="N133" s="340"/>
      <c r="O133" s="340"/>
    </row>
    <row r="134" spans="1:16">
      <c r="A134" s="340" t="s">
        <v>61</v>
      </c>
      <c r="B134" s="340" t="s">
        <v>680</v>
      </c>
      <c r="C134" s="340"/>
      <c r="D134" s="340"/>
      <c r="E134" s="340"/>
      <c r="F134" s="340"/>
      <c r="G134" s="340"/>
      <c r="H134" s="340"/>
      <c r="I134" s="340"/>
      <c r="J134" s="340"/>
      <c r="K134" s="340"/>
      <c r="L134" s="340"/>
      <c r="M134" s="340"/>
      <c r="N134" s="340"/>
      <c r="O134" s="340"/>
    </row>
    <row r="135" spans="1:16">
      <c r="A135" s="340" t="s">
        <v>64</v>
      </c>
      <c r="B135" s="340" t="s">
        <v>690</v>
      </c>
      <c r="C135" s="340"/>
      <c r="D135" s="340"/>
      <c r="E135" s="340"/>
      <c r="F135" s="340"/>
      <c r="G135" s="340"/>
      <c r="H135" s="340"/>
      <c r="I135" s="340"/>
      <c r="J135" s="340"/>
      <c r="K135" s="340"/>
      <c r="L135" s="340"/>
      <c r="M135" s="340"/>
      <c r="N135" s="340"/>
      <c r="O135" s="340"/>
    </row>
    <row r="136" spans="1:16">
      <c r="A136" s="267" t="s">
        <v>158</v>
      </c>
      <c r="B136" s="267"/>
      <c r="C136" s="267"/>
      <c r="D136" s="267"/>
      <c r="E136" s="267"/>
      <c r="F136" s="267"/>
      <c r="G136" s="267"/>
      <c r="H136" s="267"/>
      <c r="I136" s="267"/>
      <c r="J136" s="267"/>
      <c r="K136" s="267"/>
      <c r="L136" s="267"/>
      <c r="M136" s="267"/>
      <c r="N136" s="267"/>
      <c r="O136" s="267"/>
    </row>
    <row r="137" spans="1:16">
      <c r="A137" s="359" t="s">
        <v>63</v>
      </c>
      <c r="B137" s="359" t="s">
        <v>691</v>
      </c>
      <c r="C137" s="360">
        <f t="shared" ref="C137:I137" si="13">SUM(C108+C120+C130+C131+C133+C134+C135)</f>
        <v>9824482</v>
      </c>
      <c r="D137" s="360">
        <f t="shared" si="13"/>
        <v>9732026</v>
      </c>
      <c r="E137" s="360">
        <f t="shared" si="13"/>
        <v>104907026</v>
      </c>
      <c r="F137" s="360">
        <f t="shared" si="13"/>
        <v>9732026</v>
      </c>
      <c r="G137" s="360">
        <f t="shared" si="13"/>
        <v>19732026</v>
      </c>
      <c r="H137" s="360">
        <f t="shared" si="13"/>
        <v>9732041</v>
      </c>
      <c r="I137" s="360">
        <f t="shared" si="13"/>
        <v>10469187</v>
      </c>
      <c r="J137" s="360">
        <f>SUM(J108+J120+J130+J131+J134+J133+J135)</f>
        <v>9019073</v>
      </c>
      <c r="K137" s="360">
        <f>SUM(K108+K120+K130+K131+K133+K134+K135)</f>
        <v>94644187</v>
      </c>
      <c r="L137" s="360">
        <f>SUM(L108+L120+L130+L131+L133+L134+L135)</f>
        <v>9969187</v>
      </c>
      <c r="M137" s="360">
        <f>SUM(M108+M120+M130+M131+M133+M134+M135)</f>
        <v>10069189</v>
      </c>
      <c r="N137" s="360">
        <f>SUM(N108+N120+N130+N131+N133+N134+N135)</f>
        <v>62995547</v>
      </c>
      <c r="O137" s="360">
        <f>SUM(O108+O120+O130+O131+O133+O134+O135)</f>
        <v>360825997</v>
      </c>
      <c r="P137" s="318"/>
    </row>
    <row r="138" spans="1:16">
      <c r="A138" s="267" t="s">
        <v>211</v>
      </c>
      <c r="B138" s="267"/>
      <c r="C138" s="267"/>
      <c r="D138" s="267"/>
      <c r="E138" s="267"/>
      <c r="F138" s="267"/>
      <c r="G138" s="267"/>
      <c r="H138" s="267"/>
      <c r="I138" s="267"/>
      <c r="J138" s="267"/>
      <c r="K138" s="267"/>
      <c r="L138" s="267"/>
      <c r="M138" s="267"/>
      <c r="N138" s="267"/>
      <c r="O138" s="267"/>
    </row>
    <row r="139" spans="1:16">
      <c r="A139" s="267" t="s">
        <v>212</v>
      </c>
      <c r="B139" s="267"/>
      <c r="C139" s="267"/>
      <c r="D139" s="267"/>
      <c r="E139" s="267"/>
      <c r="F139" s="267"/>
      <c r="G139" s="267"/>
      <c r="H139" s="267"/>
      <c r="I139" s="267"/>
      <c r="J139" s="267"/>
      <c r="K139" s="267"/>
      <c r="L139" s="267"/>
      <c r="M139" s="267"/>
      <c r="N139" s="267"/>
      <c r="O139" s="267"/>
    </row>
    <row r="140" spans="1:16">
      <c r="A140" s="267" t="s">
        <v>65</v>
      </c>
      <c r="B140" s="267" t="s">
        <v>696</v>
      </c>
      <c r="C140" s="267"/>
      <c r="D140" s="267"/>
      <c r="E140" s="267"/>
      <c r="F140" s="267"/>
      <c r="G140" s="267"/>
      <c r="H140" s="267"/>
      <c r="I140" s="267"/>
      <c r="J140" s="267"/>
      <c r="K140" s="267"/>
      <c r="L140" s="267"/>
      <c r="M140" s="267"/>
      <c r="N140" s="267"/>
      <c r="O140" s="267"/>
    </row>
    <row r="141" spans="1:16">
      <c r="A141" s="267" t="s">
        <v>66</v>
      </c>
      <c r="B141" s="267" t="s">
        <v>703</v>
      </c>
      <c r="C141" s="267"/>
      <c r="D141" s="267"/>
      <c r="E141" s="267"/>
      <c r="F141" s="267"/>
      <c r="G141" s="267"/>
      <c r="H141" s="267"/>
      <c r="I141" s="267"/>
      <c r="J141" s="267"/>
      <c r="K141" s="267"/>
      <c r="L141" s="267"/>
      <c r="M141" s="267"/>
      <c r="N141" s="267"/>
      <c r="O141" s="267"/>
    </row>
    <row r="142" spans="1:16">
      <c r="A142" s="267" t="s">
        <v>209</v>
      </c>
      <c r="B142" s="267" t="s">
        <v>704</v>
      </c>
      <c r="C142" s="267"/>
      <c r="D142" s="267"/>
      <c r="E142" s="267"/>
      <c r="F142" s="267"/>
      <c r="G142" s="267"/>
      <c r="H142" s="267"/>
      <c r="I142" s="267"/>
      <c r="J142" s="267"/>
      <c r="K142" s="267"/>
      <c r="L142" s="267"/>
      <c r="M142" s="267"/>
      <c r="N142" s="267"/>
      <c r="O142" s="267"/>
    </row>
    <row r="143" spans="1:16">
      <c r="A143" s="267" t="s">
        <v>210</v>
      </c>
      <c r="B143" s="267" t="s">
        <v>704</v>
      </c>
      <c r="C143" s="333">
        <v>321095536</v>
      </c>
      <c r="D143" s="267"/>
      <c r="E143" s="267"/>
      <c r="F143" s="267"/>
      <c r="G143" s="267"/>
      <c r="H143" s="267"/>
      <c r="I143" s="267"/>
      <c r="J143" s="267"/>
      <c r="K143" s="267"/>
      <c r="L143" s="267"/>
      <c r="M143" s="267"/>
      <c r="N143" s="267"/>
      <c r="O143" s="333">
        <v>321095536</v>
      </c>
    </row>
    <row r="144" spans="1:16">
      <c r="A144" s="267" t="s">
        <v>207</v>
      </c>
      <c r="B144" s="267" t="s">
        <v>705</v>
      </c>
      <c r="C144" s="267"/>
      <c r="D144" s="267"/>
      <c r="E144" s="267"/>
      <c r="F144" s="267"/>
      <c r="G144" s="267"/>
      <c r="H144" s="267"/>
      <c r="I144" s="267"/>
      <c r="J144" s="267"/>
      <c r="K144" s="267"/>
      <c r="L144" s="267"/>
      <c r="M144" s="267"/>
      <c r="N144" s="267"/>
      <c r="O144" s="267"/>
    </row>
    <row r="145" spans="1:16">
      <c r="A145" s="267" t="s">
        <v>208</v>
      </c>
      <c r="B145" s="267" t="s">
        <v>705</v>
      </c>
      <c r="C145" s="267"/>
      <c r="D145" s="267"/>
      <c r="E145" s="267"/>
      <c r="F145" s="267"/>
      <c r="G145" s="267"/>
      <c r="H145" s="267"/>
      <c r="I145" s="267"/>
      <c r="J145" s="267"/>
      <c r="K145" s="267"/>
      <c r="L145" s="267"/>
      <c r="M145" s="267"/>
      <c r="N145" s="267"/>
      <c r="O145" s="267"/>
    </row>
    <row r="146" spans="1:16">
      <c r="A146" s="267" t="s">
        <v>67</v>
      </c>
      <c r="B146" s="267" t="s">
        <v>706</v>
      </c>
      <c r="C146" s="333">
        <v>321095536</v>
      </c>
      <c r="D146" s="267"/>
      <c r="E146" s="267"/>
      <c r="F146" s="267"/>
      <c r="G146" s="267"/>
      <c r="H146" s="267"/>
      <c r="I146" s="267"/>
      <c r="J146" s="267"/>
      <c r="K146" s="267"/>
      <c r="L146" s="267"/>
      <c r="M146" s="267"/>
      <c r="N146" s="267"/>
      <c r="O146" s="333">
        <v>321095536</v>
      </c>
    </row>
    <row r="147" spans="1:16">
      <c r="A147" s="267" t="s">
        <v>49</v>
      </c>
      <c r="B147" s="267" t="s">
        <v>715</v>
      </c>
      <c r="C147" s="267"/>
      <c r="D147" s="267"/>
      <c r="E147" s="267"/>
      <c r="F147" s="267"/>
      <c r="G147" s="267"/>
      <c r="H147" s="267"/>
      <c r="I147" s="267"/>
      <c r="J147" s="267"/>
      <c r="K147" s="267"/>
      <c r="L147" s="267"/>
      <c r="M147" s="267"/>
      <c r="N147" s="267"/>
      <c r="O147" s="267"/>
    </row>
    <row r="148" spans="1:16">
      <c r="A148" s="267" t="s">
        <v>68</v>
      </c>
      <c r="B148" s="267" t="s">
        <v>717</v>
      </c>
      <c r="C148" s="333">
        <v>321095536</v>
      </c>
      <c r="D148" s="267"/>
      <c r="E148" s="267"/>
      <c r="F148" s="267"/>
      <c r="G148" s="267"/>
      <c r="H148" s="267"/>
      <c r="I148" s="267"/>
      <c r="J148" s="267"/>
      <c r="K148" s="267"/>
      <c r="L148" s="267"/>
      <c r="M148" s="267"/>
      <c r="N148" s="267"/>
      <c r="O148" s="333">
        <v>321095536</v>
      </c>
    </row>
    <row r="149" spans="1:16">
      <c r="A149" s="267" t="s">
        <v>69</v>
      </c>
      <c r="B149" s="267" t="s">
        <v>725</v>
      </c>
      <c r="C149" s="267"/>
      <c r="D149" s="267"/>
      <c r="E149" s="267"/>
      <c r="F149" s="267"/>
      <c r="G149" s="267"/>
      <c r="H149" s="267"/>
      <c r="I149" s="267"/>
      <c r="J149" s="267"/>
      <c r="K149" s="267"/>
      <c r="L149" s="267"/>
      <c r="M149" s="267"/>
      <c r="N149" s="267"/>
      <c r="O149" s="267"/>
    </row>
    <row r="150" spans="1:16">
      <c r="A150" s="267" t="s">
        <v>726</v>
      </c>
      <c r="B150" s="267" t="s">
        <v>727</v>
      </c>
      <c r="C150" s="267"/>
      <c r="D150" s="267"/>
      <c r="E150" s="267"/>
      <c r="F150" s="267"/>
      <c r="G150" s="267"/>
      <c r="H150" s="267"/>
      <c r="I150" s="267"/>
      <c r="J150" s="267"/>
      <c r="K150" s="267"/>
      <c r="L150" s="267"/>
      <c r="M150" s="267"/>
      <c r="N150" s="267"/>
      <c r="O150" s="267"/>
    </row>
    <row r="151" spans="1:16">
      <c r="A151" s="340" t="s">
        <v>70</v>
      </c>
      <c r="B151" s="340" t="s">
        <v>728</v>
      </c>
      <c r="C151" s="341">
        <v>321095536</v>
      </c>
      <c r="D151" s="340"/>
      <c r="E151" s="340"/>
      <c r="F151" s="340"/>
      <c r="G151" s="340"/>
      <c r="H151" s="340"/>
      <c r="I151" s="340"/>
      <c r="J151" s="340"/>
      <c r="K151" s="340"/>
      <c r="L151" s="340"/>
      <c r="M151" s="340"/>
      <c r="N151" s="340"/>
      <c r="O151" s="341">
        <v>321095536</v>
      </c>
    </row>
    <row r="152" spans="1:16">
      <c r="A152" s="361" t="s">
        <v>52</v>
      </c>
      <c r="B152" s="361"/>
      <c r="C152" s="362">
        <f>SUM(C137+C151)</f>
        <v>330920018</v>
      </c>
      <c r="D152" s="362">
        <v>9732026</v>
      </c>
      <c r="E152" s="362">
        <v>104907026</v>
      </c>
      <c r="F152" s="362">
        <v>9732026</v>
      </c>
      <c r="G152" s="362">
        <v>19732026</v>
      </c>
      <c r="H152" s="362">
        <v>9732041</v>
      </c>
      <c r="I152" s="362">
        <v>10469187</v>
      </c>
      <c r="J152" s="362">
        <v>9019073</v>
      </c>
      <c r="K152" s="362">
        <v>94644187</v>
      </c>
      <c r="L152" s="362">
        <v>9969187</v>
      </c>
      <c r="M152" s="362">
        <v>10069189</v>
      </c>
      <c r="N152" s="362">
        <v>62995547</v>
      </c>
      <c r="O152" s="362">
        <f>SUM(O137+O151)</f>
        <v>681921533</v>
      </c>
      <c r="P152" s="318"/>
    </row>
    <row r="153" spans="1:16">
      <c r="A153" s="268"/>
      <c r="B153" s="268"/>
      <c r="C153" s="268"/>
      <c r="D153" s="268"/>
      <c r="E153" s="268"/>
      <c r="F153" s="268"/>
      <c r="G153" s="268"/>
      <c r="H153" s="268"/>
      <c r="I153" s="268"/>
      <c r="J153" s="268"/>
      <c r="K153" s="268"/>
      <c r="L153" s="268"/>
      <c r="M153" s="268"/>
      <c r="N153" s="268"/>
      <c r="O153" s="268"/>
    </row>
  </sheetData>
  <mergeCells count="3">
    <mergeCell ref="A1:O1"/>
    <mergeCell ref="A2:O2"/>
    <mergeCell ref="A3:O3"/>
  </mergeCells>
  <pageMargins left="0.7" right="0.7" top="0.75" bottom="0.75" header="0.3" footer="0.3"/>
  <pageSetup paperSize="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184"/>
  <sheetViews>
    <sheetView workbookViewId="0">
      <selection activeCell="R11" sqref="R11"/>
    </sheetView>
  </sheetViews>
  <sheetFormatPr defaultRowHeight="15"/>
  <cols>
    <col min="1" max="1" width="49" customWidth="1"/>
    <col min="2" max="2" width="7.42578125" customWidth="1"/>
    <col min="3" max="3" width="10.5703125" customWidth="1"/>
    <col min="4" max="4" width="8.85546875" customWidth="1"/>
    <col min="5" max="5" width="10.140625" customWidth="1"/>
    <col min="6" max="6" width="9.42578125" customWidth="1"/>
    <col min="7" max="7" width="10" customWidth="1"/>
    <col min="8" max="8" width="11" customWidth="1"/>
    <col min="9" max="9" width="10" customWidth="1"/>
    <col min="10" max="10" width="11.140625" customWidth="1"/>
    <col min="11" max="11" width="9.7109375" customWidth="1"/>
    <col min="12" max="12" width="10.5703125" customWidth="1"/>
    <col min="13" max="13" width="10.85546875" customWidth="1"/>
    <col min="14" max="14" width="10.5703125" customWidth="1"/>
    <col min="15" max="15" width="11.85546875" customWidth="1"/>
    <col min="16" max="16" width="15.28515625" customWidth="1"/>
  </cols>
  <sheetData>
    <row r="1" spans="1:15">
      <c r="A1" s="436" t="s">
        <v>903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</row>
    <row r="2" spans="1:15" ht="23.25" customHeight="1">
      <c r="A2" s="437" t="s">
        <v>861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>
      <c r="A3" s="437" t="s">
        <v>140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</row>
    <row r="4" spans="1:15" ht="15.75" thickBot="1">
      <c r="A4" s="369" t="s">
        <v>865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</row>
    <row r="5" spans="1:15" ht="30" customHeight="1" thickBot="1">
      <c r="A5" s="370" t="s">
        <v>379</v>
      </c>
      <c r="B5" s="371" t="s">
        <v>380</v>
      </c>
      <c r="C5" s="372" t="s">
        <v>265</v>
      </c>
      <c r="D5" s="372" t="s">
        <v>266</v>
      </c>
      <c r="E5" s="372" t="s">
        <v>267</v>
      </c>
      <c r="F5" s="372" t="s">
        <v>268</v>
      </c>
      <c r="G5" s="372" t="s">
        <v>269</v>
      </c>
      <c r="H5" s="372" t="s">
        <v>270</v>
      </c>
      <c r="I5" s="372" t="s">
        <v>271</v>
      </c>
      <c r="J5" s="372" t="s">
        <v>272</v>
      </c>
      <c r="K5" s="372" t="s">
        <v>273</v>
      </c>
      <c r="L5" s="372" t="s">
        <v>274</v>
      </c>
      <c r="M5" s="372" t="s">
        <v>275</v>
      </c>
      <c r="N5" s="372" t="s">
        <v>276</v>
      </c>
      <c r="O5" s="373" t="s">
        <v>253</v>
      </c>
    </row>
    <row r="6" spans="1:15">
      <c r="A6" s="374" t="s">
        <v>381</v>
      </c>
      <c r="B6" s="375" t="s">
        <v>382</v>
      </c>
      <c r="C6" s="376">
        <v>5896790</v>
      </c>
      <c r="D6" s="376">
        <v>5896790</v>
      </c>
      <c r="E6" s="376">
        <v>5896790</v>
      </c>
      <c r="F6" s="376">
        <v>5896790</v>
      </c>
      <c r="G6" s="376">
        <v>5896790</v>
      </c>
      <c r="H6" s="376">
        <v>5896796</v>
      </c>
      <c r="I6" s="376">
        <v>5992810</v>
      </c>
      <c r="J6" s="376">
        <v>5992810</v>
      </c>
      <c r="K6" s="376">
        <v>5992810</v>
      </c>
      <c r="L6" s="376">
        <v>5992810</v>
      </c>
      <c r="M6" s="376">
        <v>5992810</v>
      </c>
      <c r="N6" s="376">
        <v>5992812</v>
      </c>
      <c r="O6" s="377">
        <f>SUM(C6:N6)</f>
        <v>71337608</v>
      </c>
    </row>
    <row r="7" spans="1:15">
      <c r="A7" s="378" t="s">
        <v>383</v>
      </c>
      <c r="B7" s="379" t="s">
        <v>384</v>
      </c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80"/>
    </row>
    <row r="8" spans="1:15">
      <c r="A8" s="378" t="s">
        <v>385</v>
      </c>
      <c r="B8" s="379" t="s">
        <v>386</v>
      </c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80"/>
    </row>
    <row r="9" spans="1:15">
      <c r="A9" s="378" t="s">
        <v>387</v>
      </c>
      <c r="B9" s="379" t="s">
        <v>388</v>
      </c>
      <c r="C9" s="381">
        <v>32600</v>
      </c>
      <c r="D9" s="381">
        <v>33400</v>
      </c>
      <c r="E9" s="381">
        <v>33400</v>
      </c>
      <c r="F9" s="381">
        <v>33400</v>
      </c>
      <c r="G9" s="381">
        <v>33400</v>
      </c>
      <c r="H9" s="381">
        <v>33400</v>
      </c>
      <c r="I9" s="381">
        <v>33400</v>
      </c>
      <c r="J9" s="381">
        <v>33400</v>
      </c>
      <c r="K9" s="381">
        <v>33400</v>
      </c>
      <c r="L9" s="381">
        <v>33400</v>
      </c>
      <c r="M9" s="381">
        <v>33400</v>
      </c>
      <c r="N9" s="381">
        <v>33400</v>
      </c>
      <c r="O9" s="382">
        <v>400000</v>
      </c>
    </row>
    <row r="10" spans="1:15">
      <c r="A10" s="378" t="s">
        <v>389</v>
      </c>
      <c r="B10" s="379" t="s">
        <v>390</v>
      </c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80"/>
    </row>
    <row r="11" spans="1:15">
      <c r="A11" s="378" t="s">
        <v>391</v>
      </c>
      <c r="B11" s="379" t="s">
        <v>392</v>
      </c>
      <c r="C11" s="379"/>
      <c r="D11" s="379"/>
      <c r="E11" s="379"/>
      <c r="F11" s="379"/>
      <c r="G11" s="381">
        <v>1403000</v>
      </c>
      <c r="H11" s="379"/>
      <c r="I11" s="379"/>
      <c r="J11" s="379"/>
      <c r="K11" s="379"/>
      <c r="L11" s="379"/>
      <c r="M11" s="379"/>
      <c r="N11" s="379"/>
      <c r="O11" s="382">
        <v>1403000</v>
      </c>
    </row>
    <row r="12" spans="1:15">
      <c r="A12" s="378" t="s">
        <v>393</v>
      </c>
      <c r="B12" s="379" t="s">
        <v>394</v>
      </c>
      <c r="C12" s="381">
        <v>291921</v>
      </c>
      <c r="D12" s="381">
        <v>291921</v>
      </c>
      <c r="E12" s="381">
        <v>291921</v>
      </c>
      <c r="F12" s="381">
        <v>291921</v>
      </c>
      <c r="G12" s="381">
        <v>291921</v>
      </c>
      <c r="H12" s="381">
        <v>291921</v>
      </c>
      <c r="I12" s="381">
        <v>306940</v>
      </c>
      <c r="J12" s="381">
        <v>306940</v>
      </c>
      <c r="K12" s="381">
        <v>306940</v>
      </c>
      <c r="L12" s="381">
        <v>306940</v>
      </c>
      <c r="M12" s="381">
        <v>306940</v>
      </c>
      <c r="N12" s="381">
        <v>306946</v>
      </c>
      <c r="O12" s="382">
        <f>SUM(C12:N12)</f>
        <v>3593172</v>
      </c>
    </row>
    <row r="13" spans="1:15">
      <c r="A13" s="378" t="s">
        <v>395</v>
      </c>
      <c r="B13" s="379" t="s">
        <v>396</v>
      </c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80"/>
    </row>
    <row r="14" spans="1:15">
      <c r="A14" s="378" t="s">
        <v>397</v>
      </c>
      <c r="B14" s="379" t="s">
        <v>398</v>
      </c>
      <c r="C14" s="381">
        <v>60500</v>
      </c>
      <c r="D14" s="381">
        <v>60500</v>
      </c>
      <c r="E14" s="381">
        <v>60500</v>
      </c>
      <c r="F14" s="381">
        <v>60500</v>
      </c>
      <c r="G14" s="381">
        <v>60500</v>
      </c>
      <c r="H14" s="381">
        <v>160500</v>
      </c>
      <c r="I14" s="381">
        <v>60500</v>
      </c>
      <c r="J14" s="381">
        <v>60500</v>
      </c>
      <c r="K14" s="381">
        <v>60500</v>
      </c>
      <c r="L14" s="381">
        <v>60500</v>
      </c>
      <c r="M14" s="381">
        <v>60500</v>
      </c>
      <c r="N14" s="381">
        <v>110500</v>
      </c>
      <c r="O14" s="382">
        <f>SUM(C14:N14)</f>
        <v>876000</v>
      </c>
    </row>
    <row r="15" spans="1:15">
      <c r="A15" s="378" t="s">
        <v>399</v>
      </c>
      <c r="B15" s="379" t="s">
        <v>400</v>
      </c>
      <c r="C15" s="379"/>
      <c r="D15" s="379"/>
      <c r="E15" s="379"/>
      <c r="F15" s="379"/>
      <c r="G15" s="379"/>
      <c r="H15" s="381">
        <v>70000</v>
      </c>
      <c r="I15" s="379"/>
      <c r="J15" s="379"/>
      <c r="K15" s="379"/>
      <c r="L15" s="379"/>
      <c r="M15" s="379"/>
      <c r="N15" s="381"/>
      <c r="O15" s="382">
        <f>SUM(H15:N15)</f>
        <v>70000</v>
      </c>
    </row>
    <row r="16" spans="1:15">
      <c r="A16" s="378" t="s">
        <v>401</v>
      </c>
      <c r="B16" s="379" t="s">
        <v>402</v>
      </c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80"/>
    </row>
    <row r="17" spans="1:17">
      <c r="A17" s="378" t="s">
        <v>403</v>
      </c>
      <c r="B17" s="379" t="s">
        <v>404</v>
      </c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80"/>
    </row>
    <row r="18" spans="1:17">
      <c r="A18" s="378" t="s">
        <v>839</v>
      </c>
      <c r="B18" s="379" t="s">
        <v>405</v>
      </c>
      <c r="C18" s="381">
        <v>70515</v>
      </c>
      <c r="D18" s="381">
        <v>70515</v>
      </c>
      <c r="E18" s="381">
        <v>70515</v>
      </c>
      <c r="F18" s="381">
        <v>70515</v>
      </c>
      <c r="G18" s="381">
        <v>70515</v>
      </c>
      <c r="H18" s="381">
        <v>993050</v>
      </c>
      <c r="I18" s="381">
        <v>63463</v>
      </c>
      <c r="J18" s="379"/>
      <c r="K18" s="379"/>
      <c r="L18" s="379"/>
      <c r="M18" s="379">
        <v>1813817</v>
      </c>
      <c r="N18" s="381">
        <v>985981</v>
      </c>
      <c r="O18" s="382">
        <f>SUM(C18:N18)</f>
        <v>4208886</v>
      </c>
    </row>
    <row r="19" spans="1:17">
      <c r="A19" s="378" t="s">
        <v>730</v>
      </c>
      <c r="B19" s="379" t="s">
        <v>407</v>
      </c>
      <c r="C19" s="381">
        <v>6352326</v>
      </c>
      <c r="D19" s="381">
        <v>6353126</v>
      </c>
      <c r="E19" s="381">
        <v>6353126</v>
      </c>
      <c r="F19" s="381">
        <v>6353126</v>
      </c>
      <c r="G19" s="381">
        <v>7756126</v>
      </c>
      <c r="H19" s="381">
        <f t="shared" ref="H19:O19" si="0">SUM(H6:H18)</f>
        <v>7445667</v>
      </c>
      <c r="I19" s="381">
        <f t="shared" si="0"/>
        <v>6457113</v>
      </c>
      <c r="J19" s="381">
        <f t="shared" si="0"/>
        <v>6393650</v>
      </c>
      <c r="K19" s="381">
        <f t="shared" si="0"/>
        <v>6393650</v>
      </c>
      <c r="L19" s="381">
        <f t="shared" si="0"/>
        <v>6393650</v>
      </c>
      <c r="M19" s="381">
        <f t="shared" si="0"/>
        <v>8207467</v>
      </c>
      <c r="N19" s="381">
        <f t="shared" si="0"/>
        <v>7429639</v>
      </c>
      <c r="O19" s="382">
        <f t="shared" si="0"/>
        <v>81888666</v>
      </c>
      <c r="P19" s="318"/>
    </row>
    <row r="20" spans="1:17">
      <c r="A20" s="378" t="s">
        <v>408</v>
      </c>
      <c r="B20" s="379" t="s">
        <v>409</v>
      </c>
      <c r="C20" s="381">
        <v>499355</v>
      </c>
      <c r="D20" s="381">
        <v>499355</v>
      </c>
      <c r="E20" s="381">
        <v>499355</v>
      </c>
      <c r="F20" s="381">
        <v>499355</v>
      </c>
      <c r="G20" s="381">
        <v>499355</v>
      </c>
      <c r="H20" s="381">
        <v>499355</v>
      </c>
      <c r="I20" s="381">
        <v>436775</v>
      </c>
      <c r="J20" s="381">
        <v>436775</v>
      </c>
      <c r="K20" s="381">
        <v>436775</v>
      </c>
      <c r="L20" s="381">
        <v>436775</v>
      </c>
      <c r="M20" s="381">
        <v>687095</v>
      </c>
      <c r="N20" s="381">
        <v>436795</v>
      </c>
      <c r="O20" s="382">
        <f>SUM(C20:N20)</f>
        <v>5867120</v>
      </c>
    </row>
    <row r="21" spans="1:17">
      <c r="A21" s="378" t="s">
        <v>410</v>
      </c>
      <c r="B21" s="379" t="s">
        <v>411</v>
      </c>
      <c r="C21" s="381">
        <v>62783</v>
      </c>
      <c r="D21" s="381">
        <v>62783</v>
      </c>
      <c r="E21" s="381">
        <v>62783</v>
      </c>
      <c r="F21" s="381">
        <v>62783</v>
      </c>
      <c r="G21" s="381">
        <v>62783</v>
      </c>
      <c r="H21" s="381">
        <v>62783</v>
      </c>
      <c r="I21" s="381">
        <v>135283</v>
      </c>
      <c r="J21" s="381">
        <v>135283</v>
      </c>
      <c r="K21" s="381">
        <v>135283</v>
      </c>
      <c r="L21" s="381">
        <v>135283</v>
      </c>
      <c r="M21" s="381">
        <v>1673655</v>
      </c>
      <c r="N21" s="381">
        <v>135287</v>
      </c>
      <c r="O21" s="382">
        <f>SUM(C21:N21)</f>
        <v>2726772</v>
      </c>
    </row>
    <row r="22" spans="1:17">
      <c r="A22" s="378" t="s">
        <v>412</v>
      </c>
      <c r="B22" s="379" t="s">
        <v>413</v>
      </c>
      <c r="C22" s="381">
        <v>117500</v>
      </c>
      <c r="D22" s="381">
        <v>117500</v>
      </c>
      <c r="E22" s="381">
        <v>117500</v>
      </c>
      <c r="F22" s="381">
        <v>117500</v>
      </c>
      <c r="G22" s="381">
        <v>54884</v>
      </c>
      <c r="H22" s="381"/>
      <c r="I22" s="381"/>
      <c r="J22" s="381"/>
      <c r="K22" s="381"/>
      <c r="L22" s="381"/>
      <c r="M22" s="381"/>
      <c r="N22" s="381"/>
      <c r="O22" s="382">
        <f>SUM(C22:N22)</f>
        <v>524884</v>
      </c>
    </row>
    <row r="23" spans="1:17">
      <c r="A23" s="378" t="s">
        <v>731</v>
      </c>
      <c r="B23" s="379" t="s">
        <v>414</v>
      </c>
      <c r="C23" s="381">
        <v>679638</v>
      </c>
      <c r="D23" s="381">
        <v>679638</v>
      </c>
      <c r="E23" s="381">
        <v>679638</v>
      </c>
      <c r="F23" s="381">
        <v>679638</v>
      </c>
      <c r="G23" s="381">
        <f t="shared" ref="G23:O23" si="1">SUM(G20:G22)</f>
        <v>617022</v>
      </c>
      <c r="H23" s="381">
        <f t="shared" si="1"/>
        <v>562138</v>
      </c>
      <c r="I23" s="381">
        <f t="shared" si="1"/>
        <v>572058</v>
      </c>
      <c r="J23" s="381">
        <f t="shared" si="1"/>
        <v>572058</v>
      </c>
      <c r="K23" s="381">
        <f t="shared" si="1"/>
        <v>572058</v>
      </c>
      <c r="L23" s="381">
        <f t="shared" si="1"/>
        <v>572058</v>
      </c>
      <c r="M23" s="381">
        <f t="shared" si="1"/>
        <v>2360750</v>
      </c>
      <c r="N23" s="381">
        <f t="shared" si="1"/>
        <v>572082</v>
      </c>
      <c r="O23" s="382">
        <f t="shared" si="1"/>
        <v>9118776</v>
      </c>
      <c r="P23" s="318"/>
    </row>
    <row r="24" spans="1:17">
      <c r="A24" s="383" t="s">
        <v>11</v>
      </c>
      <c r="B24" s="384" t="s">
        <v>415</v>
      </c>
      <c r="C24" s="385">
        <v>7031964</v>
      </c>
      <c r="D24" s="385">
        <v>7032764</v>
      </c>
      <c r="E24" s="385">
        <v>7032764</v>
      </c>
      <c r="F24" s="385">
        <v>7032764</v>
      </c>
      <c r="G24" s="385">
        <f>SUM(G19+G23)</f>
        <v>8373148</v>
      </c>
      <c r="H24" s="385">
        <f>SUM(H23,H19)</f>
        <v>8007805</v>
      </c>
      <c r="I24" s="385">
        <f>SUM(I23,I19)</f>
        <v>7029171</v>
      </c>
      <c r="J24" s="385">
        <f t="shared" ref="J24:O24" si="2">SUM(J19+J23)</f>
        <v>6965708</v>
      </c>
      <c r="K24" s="385">
        <f t="shared" si="2"/>
        <v>6965708</v>
      </c>
      <c r="L24" s="385">
        <f t="shared" si="2"/>
        <v>6965708</v>
      </c>
      <c r="M24" s="385">
        <f t="shared" si="2"/>
        <v>10568217</v>
      </c>
      <c r="N24" s="385">
        <f t="shared" si="2"/>
        <v>8001721</v>
      </c>
      <c r="O24" s="386">
        <f t="shared" si="2"/>
        <v>91007442</v>
      </c>
      <c r="P24" s="318"/>
    </row>
    <row r="25" spans="1:17">
      <c r="A25" s="383" t="s">
        <v>840</v>
      </c>
      <c r="B25" s="384" t="s">
        <v>416</v>
      </c>
      <c r="C25" s="385">
        <v>1663624</v>
      </c>
      <c r="D25" s="385">
        <v>1663624</v>
      </c>
      <c r="E25" s="385">
        <v>1663624</v>
      </c>
      <c r="F25" s="385">
        <v>1663626</v>
      </c>
      <c r="G25" s="385">
        <v>1760450</v>
      </c>
      <c r="H25" s="385">
        <v>1690710</v>
      </c>
      <c r="I25" s="385">
        <v>1663624</v>
      </c>
      <c r="J25" s="385">
        <v>1663624</v>
      </c>
      <c r="K25" s="385">
        <v>1563019</v>
      </c>
      <c r="L25" s="385">
        <v>1563019</v>
      </c>
      <c r="M25" s="385">
        <v>2243202</v>
      </c>
      <c r="N25" s="385">
        <v>1690711</v>
      </c>
      <c r="O25" s="386">
        <f>SUM(C25:N25)</f>
        <v>20492857</v>
      </c>
      <c r="P25" s="318"/>
    </row>
    <row r="26" spans="1:17">
      <c r="A26" s="378" t="s">
        <v>417</v>
      </c>
      <c r="B26" s="379" t="s">
        <v>418</v>
      </c>
      <c r="C26" s="381">
        <v>94166</v>
      </c>
      <c r="D26" s="381">
        <v>94166</v>
      </c>
      <c r="E26" s="381">
        <v>94166</v>
      </c>
      <c r="F26" s="381">
        <v>94166</v>
      </c>
      <c r="G26" s="381">
        <v>94166</v>
      </c>
      <c r="H26" s="381">
        <v>94168</v>
      </c>
      <c r="I26" s="381">
        <v>115833</v>
      </c>
      <c r="J26" s="381">
        <v>115833</v>
      </c>
      <c r="K26" s="381">
        <v>115833</v>
      </c>
      <c r="L26" s="381">
        <v>115833</v>
      </c>
      <c r="M26" s="381">
        <v>115833</v>
      </c>
      <c r="N26" s="381">
        <v>120837</v>
      </c>
      <c r="O26" s="382">
        <f>SUM(C26:N26)</f>
        <v>1265000</v>
      </c>
    </row>
    <row r="27" spans="1:17">
      <c r="A27" s="378" t="s">
        <v>419</v>
      </c>
      <c r="B27" s="379" t="s">
        <v>420</v>
      </c>
      <c r="C27" s="381">
        <v>767000</v>
      </c>
      <c r="D27" s="381">
        <v>767000</v>
      </c>
      <c r="E27" s="381">
        <v>767000</v>
      </c>
      <c r="F27" s="381">
        <v>767000</v>
      </c>
      <c r="G27" s="381">
        <v>767000</v>
      </c>
      <c r="H27" s="381">
        <v>767000</v>
      </c>
      <c r="I27" s="381">
        <v>643000</v>
      </c>
      <c r="J27" s="381">
        <v>643000</v>
      </c>
      <c r="K27" s="381">
        <v>643000</v>
      </c>
      <c r="L27" s="381">
        <v>643000</v>
      </c>
      <c r="M27" s="381">
        <v>643000</v>
      </c>
      <c r="N27" s="381">
        <v>542000</v>
      </c>
      <c r="O27" s="382">
        <f>SUM(C27:N27)</f>
        <v>8359000</v>
      </c>
    </row>
    <row r="28" spans="1:17">
      <c r="A28" s="378" t="s">
        <v>421</v>
      </c>
      <c r="B28" s="379" t="s">
        <v>422</v>
      </c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81"/>
      <c r="O28" s="380"/>
    </row>
    <row r="29" spans="1:17">
      <c r="A29" s="378" t="s">
        <v>741</v>
      </c>
      <c r="B29" s="379" t="s">
        <v>423</v>
      </c>
      <c r="C29" s="381">
        <v>861166</v>
      </c>
      <c r="D29" s="381">
        <v>861166</v>
      </c>
      <c r="E29" s="381">
        <v>861166</v>
      </c>
      <c r="F29" s="381">
        <v>861166</v>
      </c>
      <c r="G29" s="381">
        <v>861166</v>
      </c>
      <c r="H29" s="381">
        <v>861168</v>
      </c>
      <c r="I29" s="381">
        <f t="shared" ref="I29:O29" si="3">SUM(I26:I28)</f>
        <v>758833</v>
      </c>
      <c r="J29" s="381">
        <f t="shared" si="3"/>
        <v>758833</v>
      </c>
      <c r="K29" s="381">
        <f t="shared" si="3"/>
        <v>758833</v>
      </c>
      <c r="L29" s="381">
        <f t="shared" si="3"/>
        <v>758833</v>
      </c>
      <c r="M29" s="381">
        <f t="shared" si="3"/>
        <v>758833</v>
      </c>
      <c r="N29" s="381">
        <f t="shared" si="3"/>
        <v>662837</v>
      </c>
      <c r="O29" s="382">
        <f t="shared" si="3"/>
        <v>9624000</v>
      </c>
      <c r="P29" s="318"/>
    </row>
    <row r="30" spans="1:17">
      <c r="A30" s="378" t="s">
        <v>424</v>
      </c>
      <c r="B30" s="379" t="s">
        <v>425</v>
      </c>
      <c r="C30" s="381">
        <v>41343</v>
      </c>
      <c r="D30" s="381">
        <v>41343</v>
      </c>
      <c r="E30" s="381">
        <v>41343</v>
      </c>
      <c r="F30" s="381">
        <v>41343</v>
      </c>
      <c r="G30" s="381">
        <v>41343</v>
      </c>
      <c r="H30" s="381">
        <v>41343</v>
      </c>
      <c r="I30" s="381">
        <v>41343</v>
      </c>
      <c r="J30" s="381">
        <v>41343</v>
      </c>
      <c r="K30" s="381">
        <v>41343</v>
      </c>
      <c r="L30" s="381">
        <v>41343</v>
      </c>
      <c r="M30" s="381">
        <v>41343</v>
      </c>
      <c r="N30" s="381">
        <v>41354</v>
      </c>
      <c r="O30" s="382">
        <f>SUM(C30:N30)</f>
        <v>496127</v>
      </c>
      <c r="P30" s="318"/>
      <c r="Q30" s="318"/>
    </row>
    <row r="31" spans="1:17">
      <c r="A31" s="378" t="s">
        <v>426</v>
      </c>
      <c r="B31" s="379" t="s">
        <v>427</v>
      </c>
      <c r="C31" s="381">
        <v>79400</v>
      </c>
      <c r="D31" s="381">
        <v>79400</v>
      </c>
      <c r="E31" s="381">
        <v>79400</v>
      </c>
      <c r="F31" s="381">
        <v>79400</v>
      </c>
      <c r="G31" s="381">
        <v>79400</v>
      </c>
      <c r="H31" s="381">
        <v>79400</v>
      </c>
      <c r="I31" s="381">
        <v>79400</v>
      </c>
      <c r="J31" s="381">
        <v>79400</v>
      </c>
      <c r="K31" s="381">
        <v>79400</v>
      </c>
      <c r="L31" s="381">
        <v>79400</v>
      </c>
      <c r="M31" s="381">
        <v>79400</v>
      </c>
      <c r="N31" s="381">
        <v>79400</v>
      </c>
      <c r="O31" s="382">
        <f>SUM(C31:N31)</f>
        <v>952800</v>
      </c>
    </row>
    <row r="32" spans="1:17">
      <c r="A32" s="378" t="s">
        <v>12</v>
      </c>
      <c r="B32" s="379" t="s">
        <v>428</v>
      </c>
      <c r="C32" s="381">
        <f t="shared" ref="C32:O32" si="4">SUM(C30:C31)</f>
        <v>120743</v>
      </c>
      <c r="D32" s="381">
        <f t="shared" si="4"/>
        <v>120743</v>
      </c>
      <c r="E32" s="381">
        <f t="shared" si="4"/>
        <v>120743</v>
      </c>
      <c r="F32" s="381">
        <f t="shared" si="4"/>
        <v>120743</v>
      </c>
      <c r="G32" s="381">
        <f t="shared" si="4"/>
        <v>120743</v>
      </c>
      <c r="H32" s="381">
        <f t="shared" si="4"/>
        <v>120743</v>
      </c>
      <c r="I32" s="381">
        <f t="shared" si="4"/>
        <v>120743</v>
      </c>
      <c r="J32" s="381">
        <f t="shared" si="4"/>
        <v>120743</v>
      </c>
      <c r="K32" s="381">
        <f t="shared" si="4"/>
        <v>120743</v>
      </c>
      <c r="L32" s="381">
        <f t="shared" si="4"/>
        <v>120743</v>
      </c>
      <c r="M32" s="381">
        <f t="shared" si="4"/>
        <v>120743</v>
      </c>
      <c r="N32" s="381">
        <f t="shared" si="4"/>
        <v>120754</v>
      </c>
      <c r="O32" s="382">
        <f t="shared" si="4"/>
        <v>1448927</v>
      </c>
      <c r="P32" s="318"/>
    </row>
    <row r="33" spans="1:16">
      <c r="A33" s="378" t="s">
        <v>429</v>
      </c>
      <c r="B33" s="379" t="s">
        <v>430</v>
      </c>
      <c r="C33" s="381">
        <v>713200</v>
      </c>
      <c r="D33" s="381">
        <v>713200</v>
      </c>
      <c r="E33" s="381">
        <v>713200</v>
      </c>
      <c r="F33" s="381">
        <v>713200</v>
      </c>
      <c r="G33" s="381">
        <v>713200</v>
      </c>
      <c r="H33" s="381">
        <v>381000</v>
      </c>
      <c r="I33" s="381">
        <v>437333</v>
      </c>
      <c r="J33" s="381">
        <v>769133</v>
      </c>
      <c r="K33" s="381">
        <v>769133</v>
      </c>
      <c r="L33" s="381">
        <v>769133</v>
      </c>
      <c r="M33" s="381">
        <v>769133</v>
      </c>
      <c r="N33" s="381">
        <v>771135</v>
      </c>
      <c r="O33" s="382">
        <f>SUM(C33:N33)</f>
        <v>8232000</v>
      </c>
    </row>
    <row r="34" spans="1:16">
      <c r="A34" s="378" t="s">
        <v>431</v>
      </c>
      <c r="B34" s="379" t="s">
        <v>432</v>
      </c>
      <c r="C34" s="381">
        <v>1691490</v>
      </c>
      <c r="D34" s="381">
        <v>1691490</v>
      </c>
      <c r="E34" s="381">
        <v>1691490</v>
      </c>
      <c r="F34" s="381">
        <v>1691490</v>
      </c>
      <c r="G34" s="381">
        <v>1691490</v>
      </c>
      <c r="H34" s="381">
        <v>845745</v>
      </c>
      <c r="I34" s="379"/>
      <c r="J34" s="381">
        <v>845745</v>
      </c>
      <c r="K34" s="381">
        <v>1691490</v>
      </c>
      <c r="L34" s="381">
        <v>1691490</v>
      </c>
      <c r="M34" s="381">
        <v>1691490</v>
      </c>
      <c r="N34" s="381">
        <v>1691490</v>
      </c>
      <c r="O34" s="382">
        <v>16914900</v>
      </c>
    </row>
    <row r="35" spans="1:16">
      <c r="A35" s="378" t="s">
        <v>841</v>
      </c>
      <c r="B35" s="379" t="s">
        <v>433</v>
      </c>
      <c r="C35" s="379"/>
      <c r="D35" s="379"/>
      <c r="E35" s="381">
        <v>50000</v>
      </c>
      <c r="F35" s="381"/>
      <c r="G35" s="379"/>
      <c r="H35" s="381">
        <v>100000</v>
      </c>
      <c r="I35" s="379"/>
      <c r="J35" s="379"/>
      <c r="K35" s="379">
        <v>100000</v>
      </c>
      <c r="L35" s="379"/>
      <c r="M35" s="381">
        <v>50000</v>
      </c>
      <c r="N35" s="379">
        <v>50000</v>
      </c>
      <c r="O35" s="382">
        <f>SUM(C35:N35)</f>
        <v>350000</v>
      </c>
    </row>
    <row r="36" spans="1:16">
      <c r="A36" s="378" t="s">
        <v>435</v>
      </c>
      <c r="B36" s="379" t="s">
        <v>436</v>
      </c>
      <c r="C36" s="381">
        <v>620000</v>
      </c>
      <c r="D36" s="379"/>
      <c r="E36" s="381">
        <v>470000</v>
      </c>
      <c r="F36" s="379"/>
      <c r="G36" s="381">
        <v>370000</v>
      </c>
      <c r="H36" s="387">
        <v>2000000</v>
      </c>
      <c r="I36" s="381">
        <v>780000</v>
      </c>
      <c r="J36" s="379">
        <v>1000000</v>
      </c>
      <c r="K36" s="381">
        <v>620000</v>
      </c>
      <c r="L36" s="379">
        <v>1000000</v>
      </c>
      <c r="M36" s="381">
        <v>520000</v>
      </c>
      <c r="N36" s="379">
        <v>655676</v>
      </c>
      <c r="O36" s="382">
        <f>SUM(C36:N36)</f>
        <v>8035676</v>
      </c>
    </row>
    <row r="37" spans="1:16">
      <c r="A37" s="378" t="s">
        <v>842</v>
      </c>
      <c r="B37" s="379" t="s">
        <v>437</v>
      </c>
      <c r="C37" s="381">
        <v>230000</v>
      </c>
      <c r="D37" s="381">
        <v>230000</v>
      </c>
      <c r="E37" s="381">
        <v>230000</v>
      </c>
      <c r="F37" s="381">
        <v>230000</v>
      </c>
      <c r="G37" s="381">
        <v>230000</v>
      </c>
      <c r="H37" s="379">
        <v>300000</v>
      </c>
      <c r="I37" s="379">
        <v>250000</v>
      </c>
      <c r="J37" s="381">
        <v>30000</v>
      </c>
      <c r="K37" s="381">
        <v>230000</v>
      </c>
      <c r="L37" s="381">
        <v>230000</v>
      </c>
      <c r="M37" s="381">
        <v>230000</v>
      </c>
      <c r="N37" s="381">
        <v>230000</v>
      </c>
      <c r="O37" s="382">
        <f>SUM(C37:N37)</f>
        <v>2650000</v>
      </c>
    </row>
    <row r="38" spans="1:16">
      <c r="A38" s="378" t="s">
        <v>439</v>
      </c>
      <c r="B38" s="379" t="s">
        <v>440</v>
      </c>
      <c r="C38" s="381">
        <v>170200</v>
      </c>
      <c r="D38" s="381">
        <v>170000</v>
      </c>
      <c r="E38" s="381">
        <v>170200</v>
      </c>
      <c r="F38" s="381">
        <v>170000</v>
      </c>
      <c r="G38" s="381">
        <v>170200</v>
      </c>
      <c r="H38" s="381">
        <v>170000</v>
      </c>
      <c r="I38" s="381">
        <v>420200</v>
      </c>
      <c r="J38" s="381">
        <v>420000</v>
      </c>
      <c r="K38" s="381">
        <v>420200</v>
      </c>
      <c r="L38" s="381">
        <v>360000</v>
      </c>
      <c r="M38" s="381">
        <v>420000</v>
      </c>
      <c r="N38" s="381">
        <v>309758</v>
      </c>
      <c r="O38" s="382">
        <f>SUM(C38:N38)</f>
        <v>3370758</v>
      </c>
    </row>
    <row r="39" spans="1:16">
      <c r="A39" s="378" t="s">
        <v>843</v>
      </c>
      <c r="B39" s="379" t="s">
        <v>441</v>
      </c>
      <c r="C39" s="381">
        <v>1326500</v>
      </c>
      <c r="D39" s="381">
        <v>1326500</v>
      </c>
      <c r="E39" s="381">
        <v>1326500</v>
      </c>
      <c r="F39" s="381">
        <v>1326500</v>
      </c>
      <c r="G39" s="381">
        <v>1326500</v>
      </c>
      <c r="H39" s="379">
        <v>1370242</v>
      </c>
      <c r="I39" s="381">
        <v>95796</v>
      </c>
      <c r="J39" s="381">
        <v>1326500</v>
      </c>
      <c r="K39" s="381">
        <v>1430000</v>
      </c>
      <c r="L39" s="381">
        <v>1430000</v>
      </c>
      <c r="M39" s="381">
        <v>1430000</v>
      </c>
      <c r="N39" s="381">
        <v>1430000</v>
      </c>
      <c r="O39" s="382">
        <f>SUM(C39:N39)</f>
        <v>15145038</v>
      </c>
    </row>
    <row r="40" spans="1:16">
      <c r="A40" s="378" t="s">
        <v>746</v>
      </c>
      <c r="B40" s="379" t="s">
        <v>443</v>
      </c>
      <c r="C40" s="381">
        <f t="shared" ref="C40:O40" si="5">SUM(C33:C39)</f>
        <v>4751390</v>
      </c>
      <c r="D40" s="381">
        <f t="shared" si="5"/>
        <v>4131190</v>
      </c>
      <c r="E40" s="381">
        <f t="shared" si="5"/>
        <v>4651390</v>
      </c>
      <c r="F40" s="381">
        <f t="shared" si="5"/>
        <v>4131190</v>
      </c>
      <c r="G40" s="381">
        <f t="shared" si="5"/>
        <v>4501390</v>
      </c>
      <c r="H40" s="381">
        <f t="shared" si="5"/>
        <v>5166987</v>
      </c>
      <c r="I40" s="381">
        <f t="shared" si="5"/>
        <v>1983329</v>
      </c>
      <c r="J40" s="381">
        <f t="shared" si="5"/>
        <v>4391378</v>
      </c>
      <c r="K40" s="381">
        <f t="shared" si="5"/>
        <v>5260823</v>
      </c>
      <c r="L40" s="381">
        <f t="shared" si="5"/>
        <v>5480623</v>
      </c>
      <c r="M40" s="381">
        <f t="shared" si="5"/>
        <v>5110623</v>
      </c>
      <c r="N40" s="381">
        <f t="shared" si="5"/>
        <v>5138059</v>
      </c>
      <c r="O40" s="382">
        <f t="shared" si="5"/>
        <v>54698372</v>
      </c>
      <c r="P40" s="318"/>
    </row>
    <row r="41" spans="1:16">
      <c r="A41" s="378" t="s">
        <v>444</v>
      </c>
      <c r="B41" s="379" t="s">
        <v>445</v>
      </c>
      <c r="C41" s="381">
        <v>30000</v>
      </c>
      <c r="D41" s="381">
        <v>30000</v>
      </c>
      <c r="E41" s="381">
        <v>45000</v>
      </c>
      <c r="F41" s="381">
        <v>52500</v>
      </c>
      <c r="G41" s="381">
        <v>40000</v>
      </c>
      <c r="H41" s="381">
        <v>25000</v>
      </c>
      <c r="I41" s="381">
        <v>25000</v>
      </c>
      <c r="J41" s="381">
        <v>25000</v>
      </c>
      <c r="K41" s="381">
        <v>25000</v>
      </c>
      <c r="L41" s="381">
        <v>52500</v>
      </c>
      <c r="M41" s="381">
        <v>25000</v>
      </c>
      <c r="N41" s="381">
        <v>56000</v>
      </c>
      <c r="O41" s="382">
        <f>SUM(C41:N41)</f>
        <v>431000</v>
      </c>
    </row>
    <row r="42" spans="1:16">
      <c r="A42" s="378" t="s">
        <v>446</v>
      </c>
      <c r="B42" s="379" t="s">
        <v>447</v>
      </c>
      <c r="C42" s="379"/>
      <c r="D42" s="379"/>
      <c r="E42" s="379"/>
      <c r="F42" s="379"/>
      <c r="G42" s="379"/>
      <c r="H42" s="379"/>
      <c r="I42" s="379"/>
      <c r="J42" s="379"/>
      <c r="K42" s="379"/>
      <c r="L42" s="379"/>
      <c r="M42" s="381">
        <v>305000</v>
      </c>
      <c r="N42" s="379"/>
      <c r="O42" s="382">
        <f>SUM(M42:N42)</f>
        <v>305000</v>
      </c>
    </row>
    <row r="43" spans="1:16">
      <c r="A43" s="378" t="s">
        <v>747</v>
      </c>
      <c r="B43" s="379" t="s">
        <v>448</v>
      </c>
      <c r="C43" s="381">
        <v>30000</v>
      </c>
      <c r="D43" s="381">
        <v>30000</v>
      </c>
      <c r="E43" s="381">
        <v>45000</v>
      </c>
      <c r="F43" s="381">
        <v>52500</v>
      </c>
      <c r="G43" s="381">
        <v>40000</v>
      </c>
      <c r="H43" s="381">
        <v>25000</v>
      </c>
      <c r="I43" s="381">
        <v>25000</v>
      </c>
      <c r="J43" s="381">
        <v>25000</v>
      </c>
      <c r="K43" s="381">
        <v>25000</v>
      </c>
      <c r="L43" s="381">
        <v>52500</v>
      </c>
      <c r="M43" s="381">
        <f>SUM(M41:M42)</f>
        <v>330000</v>
      </c>
      <c r="N43" s="381">
        <f>SUM(N41:N42)</f>
        <v>56000</v>
      </c>
      <c r="O43" s="382">
        <f>SUM(O41:O42)</f>
        <v>736000</v>
      </c>
      <c r="P43" s="318"/>
    </row>
    <row r="44" spans="1:16">
      <c r="A44" s="378" t="s">
        <v>449</v>
      </c>
      <c r="B44" s="379" t="s">
        <v>450</v>
      </c>
      <c r="C44" s="381">
        <v>1238090</v>
      </c>
      <c r="D44" s="381">
        <v>1038090</v>
      </c>
      <c r="E44" s="381">
        <v>1238090</v>
      </c>
      <c r="F44" s="381">
        <v>1238090</v>
      </c>
      <c r="G44" s="381">
        <v>1238090</v>
      </c>
      <c r="H44" s="381">
        <v>1578092</v>
      </c>
      <c r="I44" s="381">
        <v>535140</v>
      </c>
      <c r="J44" s="381">
        <v>1385672</v>
      </c>
      <c r="K44" s="381">
        <v>1602652</v>
      </c>
      <c r="L44" s="381">
        <v>1663600</v>
      </c>
      <c r="M44" s="381">
        <v>1393600</v>
      </c>
      <c r="N44" s="381">
        <v>1393600</v>
      </c>
      <c r="O44" s="382">
        <f>SUM(C44:N44)</f>
        <v>15542806</v>
      </c>
    </row>
    <row r="45" spans="1:16">
      <c r="A45" s="378" t="s">
        <v>451</v>
      </c>
      <c r="B45" s="379" t="s">
        <v>452</v>
      </c>
      <c r="C45" s="379"/>
      <c r="D45" s="379"/>
      <c r="E45" s="379"/>
      <c r="F45" s="379"/>
      <c r="G45" s="379"/>
      <c r="H45" s="379"/>
      <c r="I45" s="381">
        <v>500000</v>
      </c>
      <c r="J45" s="379"/>
      <c r="K45" s="379"/>
      <c r="L45" s="379"/>
      <c r="M45" s="379">
        <v>2200000</v>
      </c>
      <c r="N45" s="379"/>
      <c r="O45" s="382">
        <f>SUM(C45:N45)</f>
        <v>2700000</v>
      </c>
    </row>
    <row r="46" spans="1:16">
      <c r="A46" s="378" t="s">
        <v>844</v>
      </c>
      <c r="B46" s="379" t="s">
        <v>453</v>
      </c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80"/>
    </row>
    <row r="47" spans="1:16">
      <c r="A47" s="378" t="s">
        <v>845</v>
      </c>
      <c r="B47" s="379" t="s">
        <v>455</v>
      </c>
      <c r="C47" s="379"/>
      <c r="D47" s="379"/>
      <c r="E47" s="379"/>
      <c r="F47" s="379"/>
      <c r="G47" s="379"/>
      <c r="H47" s="379"/>
      <c r="I47" s="379"/>
      <c r="J47" s="379"/>
      <c r="K47" s="379"/>
      <c r="L47" s="379"/>
      <c r="M47" s="379"/>
      <c r="N47" s="379"/>
      <c r="O47" s="380"/>
    </row>
    <row r="48" spans="1:16">
      <c r="A48" s="378" t="s">
        <v>459</v>
      </c>
      <c r="B48" s="379" t="s">
        <v>460</v>
      </c>
      <c r="C48" s="379"/>
      <c r="D48" s="379"/>
      <c r="E48" s="381">
        <v>318360</v>
      </c>
      <c r="F48" s="379"/>
      <c r="G48" s="379">
        <v>200000</v>
      </c>
      <c r="H48" s="379"/>
      <c r="I48" s="381">
        <v>318000</v>
      </c>
      <c r="J48" s="379"/>
      <c r="K48" s="379">
        <v>201821</v>
      </c>
      <c r="L48" s="379"/>
      <c r="M48" s="381">
        <v>318000</v>
      </c>
      <c r="N48" s="379"/>
      <c r="O48" s="382">
        <f>SUM(C48:N48)</f>
        <v>1356181</v>
      </c>
    </row>
    <row r="49" spans="1:16">
      <c r="A49" s="378" t="s">
        <v>750</v>
      </c>
      <c r="B49" s="379" t="s">
        <v>461</v>
      </c>
      <c r="C49" s="381">
        <f t="shared" ref="C49:O49" si="6">SUM(C44:C48)</f>
        <v>1238090</v>
      </c>
      <c r="D49" s="381">
        <f t="shared" si="6"/>
        <v>1038090</v>
      </c>
      <c r="E49" s="381">
        <f t="shared" si="6"/>
        <v>1556450</v>
      </c>
      <c r="F49" s="381">
        <f t="shared" si="6"/>
        <v>1238090</v>
      </c>
      <c r="G49" s="381">
        <f t="shared" si="6"/>
        <v>1438090</v>
      </c>
      <c r="H49" s="381">
        <f t="shared" si="6"/>
        <v>1578092</v>
      </c>
      <c r="I49" s="381">
        <f t="shared" si="6"/>
        <v>1353140</v>
      </c>
      <c r="J49" s="381">
        <f t="shared" si="6"/>
        <v>1385672</v>
      </c>
      <c r="K49" s="381">
        <f t="shared" si="6"/>
        <v>1804473</v>
      </c>
      <c r="L49" s="381">
        <f t="shared" si="6"/>
        <v>1663600</v>
      </c>
      <c r="M49" s="381">
        <f t="shared" si="6"/>
        <v>3911600</v>
      </c>
      <c r="N49" s="381">
        <f t="shared" si="6"/>
        <v>1393600</v>
      </c>
      <c r="O49" s="382">
        <f t="shared" si="6"/>
        <v>19598987</v>
      </c>
      <c r="P49" s="318"/>
    </row>
    <row r="50" spans="1:16">
      <c r="A50" s="383" t="s">
        <v>751</v>
      </c>
      <c r="B50" s="384" t="s">
        <v>462</v>
      </c>
      <c r="C50" s="385">
        <f t="shared" ref="C50:O50" si="7">SUM(C29+C32+C40+C43+C49)</f>
        <v>7001389</v>
      </c>
      <c r="D50" s="385">
        <f t="shared" si="7"/>
        <v>6181189</v>
      </c>
      <c r="E50" s="385">
        <f t="shared" si="7"/>
        <v>7234749</v>
      </c>
      <c r="F50" s="385">
        <f t="shared" si="7"/>
        <v>6403689</v>
      </c>
      <c r="G50" s="385">
        <f t="shared" si="7"/>
        <v>6961389</v>
      </c>
      <c r="H50" s="385">
        <f t="shared" si="7"/>
        <v>7751990</v>
      </c>
      <c r="I50" s="385">
        <f t="shared" si="7"/>
        <v>4241045</v>
      </c>
      <c r="J50" s="385">
        <f t="shared" si="7"/>
        <v>6681626</v>
      </c>
      <c r="K50" s="385">
        <f t="shared" si="7"/>
        <v>7969872</v>
      </c>
      <c r="L50" s="385">
        <f t="shared" si="7"/>
        <v>8076299</v>
      </c>
      <c r="M50" s="385">
        <f t="shared" si="7"/>
        <v>10231799</v>
      </c>
      <c r="N50" s="385">
        <f t="shared" si="7"/>
        <v>7371250</v>
      </c>
      <c r="O50" s="386">
        <f t="shared" si="7"/>
        <v>86106286</v>
      </c>
      <c r="P50" s="318"/>
    </row>
    <row r="51" spans="1:16">
      <c r="A51" s="378" t="s">
        <v>463</v>
      </c>
      <c r="B51" s="379" t="s">
        <v>464</v>
      </c>
      <c r="C51" s="379"/>
      <c r="D51" s="379"/>
      <c r="E51" s="379"/>
      <c r="F51" s="379"/>
      <c r="G51" s="379"/>
      <c r="H51" s="379"/>
      <c r="I51" s="381"/>
      <c r="J51" s="379"/>
      <c r="K51" s="379"/>
      <c r="L51" s="379"/>
      <c r="M51" s="379"/>
      <c r="N51" s="379"/>
      <c r="O51" s="380"/>
    </row>
    <row r="52" spans="1:16">
      <c r="A52" s="378" t="s">
        <v>775</v>
      </c>
      <c r="B52" s="379" t="s">
        <v>465</v>
      </c>
      <c r="C52" s="379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388">
        <v>6000</v>
      </c>
      <c r="O52" s="389">
        <v>6000</v>
      </c>
    </row>
    <row r="53" spans="1:16">
      <c r="A53" s="378" t="s">
        <v>846</v>
      </c>
      <c r="B53" s="379" t="s">
        <v>466</v>
      </c>
      <c r="C53" s="379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80"/>
    </row>
    <row r="54" spans="1:16">
      <c r="A54" s="378" t="s">
        <v>847</v>
      </c>
      <c r="B54" s="379" t="s">
        <v>467</v>
      </c>
      <c r="C54" s="379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80"/>
    </row>
    <row r="55" spans="1:16">
      <c r="A55" s="378" t="s">
        <v>848</v>
      </c>
      <c r="B55" s="379" t="s">
        <v>468</v>
      </c>
      <c r="C55" s="379"/>
      <c r="D55" s="379"/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80"/>
    </row>
    <row r="56" spans="1:16">
      <c r="A56" s="378" t="s">
        <v>849</v>
      </c>
      <c r="B56" s="379" t="s">
        <v>469</v>
      </c>
      <c r="C56" s="379"/>
      <c r="D56" s="379"/>
      <c r="E56" s="379"/>
      <c r="F56" s="379"/>
      <c r="G56" s="379"/>
      <c r="H56" s="379"/>
      <c r="I56" s="379"/>
      <c r="J56" s="379"/>
      <c r="K56" s="379"/>
      <c r="L56" s="379"/>
      <c r="M56" s="379"/>
      <c r="N56" s="379"/>
      <c r="O56" s="380"/>
    </row>
    <row r="57" spans="1:16">
      <c r="A57" s="378" t="s">
        <v>850</v>
      </c>
      <c r="B57" s="379" t="s">
        <v>470</v>
      </c>
      <c r="C57" s="381">
        <v>225000</v>
      </c>
      <c r="D57" s="379"/>
      <c r="E57" s="379"/>
      <c r="F57" s="379"/>
      <c r="G57" s="379"/>
      <c r="H57" s="379"/>
      <c r="I57" s="379"/>
      <c r="J57" s="381">
        <v>225000</v>
      </c>
      <c r="K57" s="379"/>
      <c r="L57" s="379"/>
      <c r="M57" s="379"/>
      <c r="N57" s="379"/>
      <c r="O57" s="382">
        <v>450000</v>
      </c>
    </row>
    <row r="58" spans="1:16">
      <c r="A58" s="378" t="s">
        <v>851</v>
      </c>
      <c r="B58" s="379" t="s">
        <v>471</v>
      </c>
      <c r="C58" s="381">
        <v>245000</v>
      </c>
      <c r="D58" s="381">
        <v>245000</v>
      </c>
      <c r="E58" s="381">
        <v>245000</v>
      </c>
      <c r="F58" s="381">
        <v>245000</v>
      </c>
      <c r="G58" s="381">
        <v>245000</v>
      </c>
      <c r="H58" s="381">
        <v>245000</v>
      </c>
      <c r="I58" s="381">
        <v>245000</v>
      </c>
      <c r="J58" s="381">
        <v>240800</v>
      </c>
      <c r="K58" s="381">
        <v>1600000</v>
      </c>
      <c r="L58" s="381">
        <v>245000</v>
      </c>
      <c r="M58" s="381">
        <v>245000</v>
      </c>
      <c r="N58" s="381">
        <v>245000</v>
      </c>
      <c r="O58" s="382">
        <v>4290800</v>
      </c>
    </row>
    <row r="59" spans="1:16">
      <c r="A59" s="383" t="s">
        <v>808</v>
      </c>
      <c r="B59" s="384" t="s">
        <v>472</v>
      </c>
      <c r="C59" s="385">
        <v>470000</v>
      </c>
      <c r="D59" s="385">
        <v>245000</v>
      </c>
      <c r="E59" s="385">
        <v>245000</v>
      </c>
      <c r="F59" s="385">
        <v>245000</v>
      </c>
      <c r="G59" s="385">
        <v>245000</v>
      </c>
      <c r="H59" s="385">
        <v>245000</v>
      </c>
      <c r="I59" s="385">
        <v>245000</v>
      </c>
      <c r="J59" s="385">
        <v>465800</v>
      </c>
      <c r="K59" s="385">
        <v>1600000</v>
      </c>
      <c r="L59" s="385">
        <v>245000</v>
      </c>
      <c r="M59" s="385">
        <v>245000</v>
      </c>
      <c r="N59" s="385">
        <f>SUM(N51:N58)</f>
        <v>251000</v>
      </c>
      <c r="O59" s="386">
        <f>SUM(O51:O58)</f>
        <v>4746800</v>
      </c>
      <c r="P59" s="318"/>
    </row>
    <row r="60" spans="1:16">
      <c r="A60" s="378" t="s">
        <v>852</v>
      </c>
      <c r="B60" s="379" t="s">
        <v>473</v>
      </c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2"/>
    </row>
    <row r="61" spans="1:16">
      <c r="A61" s="378" t="s">
        <v>475</v>
      </c>
      <c r="B61" s="379" t="s">
        <v>476</v>
      </c>
      <c r="C61" s="381">
        <v>9029908</v>
      </c>
      <c r="D61" s="381">
        <v>3358454</v>
      </c>
      <c r="E61" s="381">
        <v>3358454</v>
      </c>
      <c r="F61" s="381">
        <v>3358454</v>
      </c>
      <c r="G61" s="381">
        <v>3358454</v>
      </c>
      <c r="H61" s="381">
        <v>3358454</v>
      </c>
      <c r="I61" s="381">
        <v>3358454</v>
      </c>
      <c r="J61" s="381">
        <v>3358454</v>
      </c>
      <c r="K61" s="381">
        <v>3358454</v>
      </c>
      <c r="L61" s="381">
        <v>3358454</v>
      </c>
      <c r="M61" s="381">
        <v>3358454</v>
      </c>
      <c r="N61" s="381">
        <v>3358454</v>
      </c>
      <c r="O61" s="382">
        <f>SUM(C61:N61)</f>
        <v>45972902</v>
      </c>
    </row>
    <row r="62" spans="1:16">
      <c r="A62" s="378" t="s">
        <v>477</v>
      </c>
      <c r="B62" s="379" t="s">
        <v>478</v>
      </c>
      <c r="C62" s="379"/>
      <c r="D62" s="379"/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80"/>
    </row>
    <row r="63" spans="1:16">
      <c r="A63" s="378" t="s">
        <v>810</v>
      </c>
      <c r="B63" s="379" t="s">
        <v>479</v>
      </c>
      <c r="C63" s="379"/>
      <c r="D63" s="379"/>
      <c r="E63" s="379"/>
      <c r="F63" s="379"/>
      <c r="G63" s="379"/>
      <c r="H63" s="379"/>
      <c r="I63" s="379"/>
      <c r="J63" s="379"/>
      <c r="K63" s="379"/>
      <c r="L63" s="379"/>
      <c r="M63" s="379"/>
      <c r="N63" s="379"/>
      <c r="O63" s="380"/>
    </row>
    <row r="64" spans="1:16">
      <c r="A64" s="378" t="s">
        <v>853</v>
      </c>
      <c r="B64" s="379" t="s">
        <v>480</v>
      </c>
      <c r="C64" s="379"/>
      <c r="D64" s="379"/>
      <c r="E64" s="379"/>
      <c r="F64" s="379"/>
      <c r="G64" s="379"/>
      <c r="H64" s="379"/>
      <c r="I64" s="379"/>
      <c r="J64" s="379"/>
      <c r="K64" s="379"/>
      <c r="L64" s="379"/>
      <c r="M64" s="379"/>
      <c r="N64" s="379"/>
      <c r="O64" s="380"/>
    </row>
    <row r="65" spans="1:16">
      <c r="A65" s="378" t="s">
        <v>812</v>
      </c>
      <c r="B65" s="379" t="s">
        <v>481</v>
      </c>
      <c r="C65" s="381">
        <v>2952234</v>
      </c>
      <c r="D65" s="381">
        <v>2952234</v>
      </c>
      <c r="E65" s="381">
        <v>2952234</v>
      </c>
      <c r="F65" s="381">
        <v>2952234</v>
      </c>
      <c r="G65" s="381">
        <v>2952234</v>
      </c>
      <c r="H65" s="381">
        <v>2952234</v>
      </c>
      <c r="I65" s="381">
        <v>2952234</v>
      </c>
      <c r="J65" s="381">
        <v>2952234</v>
      </c>
      <c r="K65" s="381">
        <v>2952234</v>
      </c>
      <c r="L65" s="381">
        <v>2952234</v>
      </c>
      <c r="M65" s="381">
        <v>2952234</v>
      </c>
      <c r="N65" s="381">
        <v>2954234</v>
      </c>
      <c r="O65" s="382">
        <f>SUM(C65:N65)</f>
        <v>35428808</v>
      </c>
    </row>
    <row r="66" spans="1:16">
      <c r="A66" s="378" t="s">
        <v>854</v>
      </c>
      <c r="B66" s="379" t="s">
        <v>482</v>
      </c>
      <c r="C66" s="379"/>
      <c r="D66" s="379"/>
      <c r="E66" s="379"/>
      <c r="F66" s="379"/>
      <c r="G66" s="379"/>
      <c r="H66" s="379"/>
      <c r="I66" s="379"/>
      <c r="J66" s="379"/>
      <c r="K66" s="379"/>
      <c r="L66" s="379"/>
      <c r="M66" s="379"/>
      <c r="N66" s="379"/>
      <c r="O66" s="380"/>
    </row>
    <row r="67" spans="1:16">
      <c r="A67" s="378" t="s">
        <v>855</v>
      </c>
      <c r="B67" s="379" t="s">
        <v>484</v>
      </c>
      <c r="C67" s="379"/>
      <c r="D67" s="379"/>
      <c r="E67" s="379"/>
      <c r="F67" s="379"/>
      <c r="G67" s="379"/>
      <c r="H67" s="379"/>
      <c r="I67" s="379"/>
      <c r="J67" s="379"/>
      <c r="K67" s="379"/>
      <c r="L67" s="379"/>
      <c r="M67" s="379"/>
      <c r="N67" s="379"/>
      <c r="O67" s="380"/>
    </row>
    <row r="68" spans="1:16">
      <c r="A68" s="378" t="s">
        <v>485</v>
      </c>
      <c r="B68" s="379" t="s">
        <v>486</v>
      </c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80"/>
    </row>
    <row r="69" spans="1:16">
      <c r="A69" s="378" t="s">
        <v>487</v>
      </c>
      <c r="B69" s="379" t="s">
        <v>488</v>
      </c>
      <c r="C69" s="379"/>
      <c r="D69" s="379"/>
      <c r="E69" s="379"/>
      <c r="F69" s="379"/>
      <c r="G69" s="379"/>
      <c r="H69" s="379"/>
      <c r="I69" s="379"/>
      <c r="J69" s="379"/>
      <c r="K69" s="379"/>
      <c r="L69" s="379"/>
      <c r="M69" s="379"/>
      <c r="N69" s="379"/>
      <c r="O69" s="380"/>
    </row>
    <row r="70" spans="1:16">
      <c r="A70" s="378" t="s">
        <v>856</v>
      </c>
      <c r="B70" s="379" t="s">
        <v>490</v>
      </c>
      <c r="C70" s="381">
        <v>2762900</v>
      </c>
      <c r="D70" s="381">
        <v>2762900</v>
      </c>
      <c r="E70" s="381">
        <v>2762900</v>
      </c>
      <c r="F70" s="381">
        <v>2762900</v>
      </c>
      <c r="G70" s="381">
        <v>2762900</v>
      </c>
      <c r="H70" s="381">
        <v>2762900</v>
      </c>
      <c r="I70" s="381">
        <v>3642339</v>
      </c>
      <c r="J70" s="381">
        <v>3642339</v>
      </c>
      <c r="K70" s="381">
        <v>3642339</v>
      </c>
      <c r="L70" s="381">
        <v>3642339</v>
      </c>
      <c r="M70" s="381">
        <v>3642339</v>
      </c>
      <c r="N70" s="381">
        <v>3642380</v>
      </c>
      <c r="O70" s="382">
        <f>SUM(C70:N70)</f>
        <v>38431475</v>
      </c>
    </row>
    <row r="71" spans="1:16">
      <c r="A71" s="378" t="s">
        <v>213</v>
      </c>
      <c r="B71" s="379" t="s">
        <v>858</v>
      </c>
      <c r="C71" s="379"/>
      <c r="D71" s="379"/>
      <c r="E71" s="379"/>
      <c r="F71" s="379"/>
      <c r="G71" s="379"/>
      <c r="H71" s="379"/>
      <c r="I71" s="379"/>
      <c r="J71" s="379"/>
      <c r="K71" s="379"/>
      <c r="L71" s="379"/>
      <c r="M71" s="379"/>
      <c r="N71" s="381">
        <v>5768470</v>
      </c>
      <c r="O71" s="382">
        <f>SUM(C71:N71)</f>
        <v>5768470</v>
      </c>
    </row>
    <row r="72" spans="1:16">
      <c r="A72" s="378" t="s">
        <v>214</v>
      </c>
      <c r="B72" s="379" t="s">
        <v>858</v>
      </c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80"/>
    </row>
    <row r="73" spans="1:16">
      <c r="A73" s="383" t="s">
        <v>816</v>
      </c>
      <c r="B73" s="384" t="s">
        <v>491</v>
      </c>
      <c r="C73" s="385">
        <f t="shared" ref="C73:O73" si="8">SUM(C60:C72)</f>
        <v>14745042</v>
      </c>
      <c r="D73" s="385">
        <f t="shared" si="8"/>
        <v>9073588</v>
      </c>
      <c r="E73" s="385">
        <f t="shared" si="8"/>
        <v>9073588</v>
      </c>
      <c r="F73" s="385">
        <f t="shared" si="8"/>
        <v>9073588</v>
      </c>
      <c r="G73" s="385">
        <f t="shared" si="8"/>
        <v>9073588</v>
      </c>
      <c r="H73" s="385">
        <f t="shared" si="8"/>
        <v>9073588</v>
      </c>
      <c r="I73" s="385">
        <f t="shared" si="8"/>
        <v>9953027</v>
      </c>
      <c r="J73" s="385">
        <f t="shared" si="8"/>
        <v>9953027</v>
      </c>
      <c r="K73" s="385">
        <f t="shared" si="8"/>
        <v>9953027</v>
      </c>
      <c r="L73" s="385">
        <f t="shared" si="8"/>
        <v>9953027</v>
      </c>
      <c r="M73" s="385">
        <f t="shared" si="8"/>
        <v>9953027</v>
      </c>
      <c r="N73" s="385">
        <f t="shared" si="8"/>
        <v>15723538</v>
      </c>
      <c r="O73" s="386">
        <f t="shared" si="8"/>
        <v>125601655</v>
      </c>
      <c r="P73" s="318"/>
    </row>
    <row r="74" spans="1:16">
      <c r="A74" s="378" t="s">
        <v>159</v>
      </c>
      <c r="B74" s="379"/>
      <c r="C74" s="379"/>
      <c r="D74" s="379"/>
      <c r="E74" s="379"/>
      <c r="F74" s="379"/>
      <c r="G74" s="379"/>
      <c r="H74" s="379"/>
      <c r="I74" s="379"/>
      <c r="J74" s="379"/>
      <c r="K74" s="379"/>
      <c r="L74" s="381"/>
      <c r="M74" s="379"/>
      <c r="N74" s="379"/>
      <c r="O74" s="380"/>
    </row>
    <row r="75" spans="1:16">
      <c r="A75" s="378" t="s">
        <v>492</v>
      </c>
      <c r="B75" s="379" t="s">
        <v>493</v>
      </c>
      <c r="C75" s="379"/>
      <c r="D75" s="379"/>
      <c r="E75" s="379"/>
      <c r="F75" s="379"/>
      <c r="G75" s="379"/>
      <c r="H75" s="379"/>
      <c r="I75" s="379"/>
      <c r="J75" s="379"/>
      <c r="K75" s="379"/>
      <c r="L75" s="379"/>
      <c r="M75" s="379"/>
      <c r="N75" s="379"/>
      <c r="O75" s="380"/>
    </row>
    <row r="76" spans="1:16">
      <c r="A76" s="378" t="s">
        <v>857</v>
      </c>
      <c r="B76" s="379" t="s">
        <v>494</v>
      </c>
      <c r="C76" s="379"/>
      <c r="D76" s="379"/>
      <c r="E76" s="379"/>
      <c r="F76" s="381">
        <v>47046233</v>
      </c>
      <c r="G76" s="379"/>
      <c r="H76" s="381">
        <v>95000000</v>
      </c>
      <c r="I76" s="379"/>
      <c r="J76" s="381">
        <v>80544094</v>
      </c>
      <c r="K76" s="379"/>
      <c r="L76" s="379"/>
      <c r="M76" s="381">
        <v>15230000</v>
      </c>
      <c r="N76" s="379"/>
      <c r="O76" s="382">
        <f>SUM(C76:N76)</f>
        <v>237820327</v>
      </c>
    </row>
    <row r="77" spans="1:16">
      <c r="A77" s="378" t="s">
        <v>496</v>
      </c>
      <c r="B77" s="379" t="s">
        <v>497</v>
      </c>
      <c r="C77" s="381">
        <v>2953767</v>
      </c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82">
        <v>2953767</v>
      </c>
    </row>
    <row r="78" spans="1:16">
      <c r="A78" s="378" t="s">
        <v>498</v>
      </c>
      <c r="B78" s="379" t="s">
        <v>499</v>
      </c>
      <c r="C78" s="379"/>
      <c r="D78" s="379"/>
      <c r="E78" s="379"/>
      <c r="F78" s="381">
        <v>2900000</v>
      </c>
      <c r="G78" s="379"/>
      <c r="H78" s="379"/>
      <c r="I78" s="379"/>
      <c r="J78" s="381">
        <v>2058408</v>
      </c>
      <c r="K78" s="379"/>
      <c r="L78" s="390">
        <v>3000000</v>
      </c>
      <c r="M78" s="379"/>
      <c r="N78" s="379"/>
      <c r="O78" s="382">
        <f>SUM(F78:N78)</f>
        <v>7958408</v>
      </c>
    </row>
    <row r="79" spans="1:16">
      <c r="A79" s="378" t="s">
        <v>500</v>
      </c>
      <c r="B79" s="379" t="s">
        <v>501</v>
      </c>
      <c r="C79" s="379"/>
      <c r="D79" s="379"/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80"/>
    </row>
    <row r="80" spans="1:16">
      <c r="A80" s="378" t="s">
        <v>502</v>
      </c>
      <c r="B80" s="379" t="s">
        <v>503</v>
      </c>
      <c r="C80" s="379"/>
      <c r="D80" s="379"/>
      <c r="E80" s="379"/>
      <c r="F80" s="379"/>
      <c r="G80" s="379"/>
      <c r="H80" s="379"/>
      <c r="I80" s="379"/>
      <c r="J80" s="379"/>
      <c r="K80" s="379"/>
      <c r="L80" s="379"/>
      <c r="M80" s="379"/>
      <c r="N80" s="379"/>
      <c r="O80" s="380"/>
    </row>
    <row r="81" spans="1:16">
      <c r="A81" s="378" t="s">
        <v>504</v>
      </c>
      <c r="B81" s="379" t="s">
        <v>505</v>
      </c>
      <c r="C81" s="379"/>
      <c r="D81" s="379"/>
      <c r="E81" s="379"/>
      <c r="F81" s="381">
        <v>783000</v>
      </c>
      <c r="G81" s="379"/>
      <c r="H81" s="381">
        <v>25650000</v>
      </c>
      <c r="I81" s="379"/>
      <c r="J81" s="381">
        <v>21855430</v>
      </c>
      <c r="K81" s="378"/>
      <c r="L81" s="388">
        <v>810000</v>
      </c>
      <c r="M81" s="381">
        <v>4112100</v>
      </c>
      <c r="N81" s="379"/>
      <c r="O81" s="382">
        <f>SUM(F81:N81)</f>
        <v>53210530</v>
      </c>
    </row>
    <row r="82" spans="1:16">
      <c r="A82" s="383" t="s">
        <v>818</v>
      </c>
      <c r="B82" s="384" t="s">
        <v>506</v>
      </c>
      <c r="C82" s="384">
        <f>SUM(C75:C81)</f>
        <v>2953767</v>
      </c>
      <c r="D82" s="384"/>
      <c r="E82" s="384"/>
      <c r="F82" s="385">
        <f>SUM(F75:F81)</f>
        <v>50729233</v>
      </c>
      <c r="G82" s="384"/>
      <c r="H82" s="385">
        <f>SUM(H75:H81)</f>
        <v>120650000</v>
      </c>
      <c r="I82" s="384"/>
      <c r="J82" s="385">
        <f>SUM(J75:J81)</f>
        <v>104457932</v>
      </c>
      <c r="K82" s="384"/>
      <c r="L82" s="384">
        <f>SUM(L75:L81)</f>
        <v>3810000</v>
      </c>
      <c r="M82" s="385">
        <f>SUM(M75:M81)</f>
        <v>19342100</v>
      </c>
      <c r="N82" s="384"/>
      <c r="O82" s="386">
        <f>SUM(O75:O81)</f>
        <v>301943032</v>
      </c>
      <c r="P82" s="321"/>
    </row>
    <row r="83" spans="1:16">
      <c r="A83" s="378" t="s">
        <v>507</v>
      </c>
      <c r="B83" s="379" t="s">
        <v>508</v>
      </c>
      <c r="C83" s="379"/>
      <c r="D83" s="379"/>
      <c r="E83" s="379"/>
      <c r="F83" s="379"/>
      <c r="G83" s="379"/>
      <c r="H83" s="379"/>
      <c r="I83" s="381">
        <v>10000000</v>
      </c>
      <c r="J83" s="379"/>
      <c r="K83" s="379"/>
      <c r="L83" s="381">
        <v>12100000</v>
      </c>
      <c r="M83" s="379"/>
      <c r="N83" s="379"/>
      <c r="O83" s="382">
        <v>22100000</v>
      </c>
      <c r="P83" s="320"/>
    </row>
    <row r="84" spans="1:16">
      <c r="A84" s="378" t="s">
        <v>509</v>
      </c>
      <c r="B84" s="379" t="s">
        <v>510</v>
      </c>
      <c r="C84" s="379"/>
      <c r="D84" s="379"/>
      <c r="E84" s="379"/>
      <c r="F84" s="379"/>
      <c r="G84" s="379"/>
      <c r="H84" s="379"/>
      <c r="I84" s="379"/>
      <c r="J84" s="379"/>
      <c r="K84" s="379"/>
      <c r="L84" s="379"/>
      <c r="M84" s="379"/>
      <c r="N84" s="379"/>
      <c r="O84" s="380"/>
    </row>
    <row r="85" spans="1:16">
      <c r="A85" s="378" t="s">
        <v>511</v>
      </c>
      <c r="B85" s="379" t="s">
        <v>512</v>
      </c>
      <c r="C85" s="381">
        <v>1008842</v>
      </c>
      <c r="D85" s="381">
        <v>1008842</v>
      </c>
      <c r="E85" s="381">
        <v>1008842</v>
      </c>
      <c r="F85" s="381">
        <v>629574</v>
      </c>
      <c r="G85" s="381"/>
      <c r="H85" s="381"/>
      <c r="I85" s="381"/>
      <c r="J85" s="381"/>
      <c r="K85" s="381"/>
      <c r="L85" s="381"/>
      <c r="M85" s="381"/>
      <c r="N85" s="381"/>
      <c r="O85" s="382">
        <f>SUM(C85:N85)</f>
        <v>3656100</v>
      </c>
    </row>
    <row r="86" spans="1:16">
      <c r="A86" s="378" t="s">
        <v>513</v>
      </c>
      <c r="B86" s="379" t="s">
        <v>514</v>
      </c>
      <c r="C86" s="381">
        <v>272387</v>
      </c>
      <c r="D86" s="381">
        <v>272387</v>
      </c>
      <c r="E86" s="381">
        <v>272387</v>
      </c>
      <c r="F86" s="381">
        <v>272387</v>
      </c>
      <c r="G86" s="381">
        <v>272387</v>
      </c>
      <c r="H86" s="381">
        <v>272387</v>
      </c>
      <c r="I86" s="381">
        <v>2972387</v>
      </c>
      <c r="J86" s="381">
        <v>272387</v>
      </c>
      <c r="K86" s="381">
        <v>272387</v>
      </c>
      <c r="L86" s="381">
        <v>3472605</v>
      </c>
      <c r="M86" s="381">
        <v>272387</v>
      </c>
      <c r="N86" s="381">
        <v>272387</v>
      </c>
      <c r="O86" s="382">
        <v>9168862</v>
      </c>
    </row>
    <row r="87" spans="1:16">
      <c r="A87" s="383" t="s">
        <v>819</v>
      </c>
      <c r="B87" s="384" t="s">
        <v>515</v>
      </c>
      <c r="C87" s="385">
        <v>1281229</v>
      </c>
      <c r="D87" s="385">
        <v>1281229</v>
      </c>
      <c r="E87" s="385">
        <v>1281229</v>
      </c>
      <c r="F87" s="385">
        <f>SUM(F85:F86)</f>
        <v>901961</v>
      </c>
      <c r="G87" s="385">
        <f t="shared" ref="G87:O87" si="9">SUM(G83:G86)</f>
        <v>272387</v>
      </c>
      <c r="H87" s="385">
        <f t="shared" si="9"/>
        <v>272387</v>
      </c>
      <c r="I87" s="385">
        <f t="shared" si="9"/>
        <v>12972387</v>
      </c>
      <c r="J87" s="385">
        <f t="shared" si="9"/>
        <v>272387</v>
      </c>
      <c r="K87" s="385">
        <f t="shared" si="9"/>
        <v>272387</v>
      </c>
      <c r="L87" s="385">
        <f t="shared" si="9"/>
        <v>15572605</v>
      </c>
      <c r="M87" s="385">
        <f t="shared" si="9"/>
        <v>272387</v>
      </c>
      <c r="N87" s="385">
        <f t="shared" si="9"/>
        <v>272387</v>
      </c>
      <c r="O87" s="386">
        <f t="shared" si="9"/>
        <v>34924962</v>
      </c>
      <c r="P87" s="318"/>
    </row>
    <row r="88" spans="1:16">
      <c r="A88" s="378" t="s">
        <v>523</v>
      </c>
      <c r="B88" s="379" t="s">
        <v>524</v>
      </c>
      <c r="C88" s="379"/>
      <c r="D88" s="379"/>
      <c r="E88" s="379"/>
      <c r="F88" s="379"/>
      <c r="G88" s="379"/>
      <c r="H88" s="379"/>
      <c r="I88" s="379"/>
      <c r="J88" s="379"/>
      <c r="K88" s="379"/>
      <c r="L88" s="379"/>
      <c r="M88" s="379"/>
      <c r="N88" s="379"/>
      <c r="O88" s="380" t="s">
        <v>901</v>
      </c>
    </row>
    <row r="89" spans="1:16">
      <c r="A89" s="378" t="s">
        <v>5</v>
      </c>
      <c r="B89" s="379" t="s">
        <v>353</v>
      </c>
      <c r="C89" s="379"/>
      <c r="D89" s="379"/>
      <c r="E89" s="381">
        <v>6400000</v>
      </c>
      <c r="F89" s="379"/>
      <c r="G89" s="381">
        <v>400000</v>
      </c>
      <c r="H89" s="381">
        <v>8000000</v>
      </c>
      <c r="I89" s="379"/>
      <c r="J89" s="381">
        <v>400000</v>
      </c>
      <c r="K89" s="379"/>
      <c r="L89" s="381">
        <v>7840100</v>
      </c>
      <c r="M89" s="379"/>
      <c r="N89" s="379"/>
      <c r="O89" s="382">
        <v>23040100</v>
      </c>
    </row>
    <row r="90" spans="1:16">
      <c r="A90" s="383" t="s">
        <v>820</v>
      </c>
      <c r="B90" s="384" t="s">
        <v>526</v>
      </c>
      <c r="C90" s="384"/>
      <c r="D90" s="384"/>
      <c r="E90" s="385">
        <v>6400000</v>
      </c>
      <c r="F90" s="384"/>
      <c r="G90" s="385">
        <v>400000</v>
      </c>
      <c r="H90" s="385">
        <v>8000000</v>
      </c>
      <c r="I90" s="384"/>
      <c r="J90" s="385">
        <v>400000</v>
      </c>
      <c r="K90" s="384"/>
      <c r="L90" s="385">
        <v>7840100</v>
      </c>
      <c r="M90" s="384"/>
      <c r="N90" s="384"/>
      <c r="O90" s="386">
        <v>23040100</v>
      </c>
      <c r="P90" s="321"/>
    </row>
    <row r="91" spans="1:16">
      <c r="A91" s="378" t="s">
        <v>158</v>
      </c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80"/>
    </row>
    <row r="92" spans="1:16">
      <c r="A92" s="391" t="s">
        <v>13</v>
      </c>
      <c r="B92" s="392" t="s">
        <v>527</v>
      </c>
      <c r="C92" s="393">
        <f t="shared" ref="C92:O92" si="10">SUM(C24+C25+C50+C59+C73+C82+C87+C90)</f>
        <v>35147015</v>
      </c>
      <c r="D92" s="393">
        <f t="shared" si="10"/>
        <v>25477394</v>
      </c>
      <c r="E92" s="393">
        <f t="shared" si="10"/>
        <v>32930954</v>
      </c>
      <c r="F92" s="393">
        <f t="shared" si="10"/>
        <v>76049861</v>
      </c>
      <c r="G92" s="393">
        <f t="shared" si="10"/>
        <v>27085962</v>
      </c>
      <c r="H92" s="393">
        <f t="shared" si="10"/>
        <v>155691480</v>
      </c>
      <c r="I92" s="393">
        <f t="shared" si="10"/>
        <v>36104254</v>
      </c>
      <c r="J92" s="393">
        <f t="shared" si="10"/>
        <v>130860104</v>
      </c>
      <c r="K92" s="393">
        <f t="shared" si="10"/>
        <v>28324013</v>
      </c>
      <c r="L92" s="393">
        <f t="shared" si="10"/>
        <v>54025758</v>
      </c>
      <c r="M92" s="393">
        <f t="shared" si="10"/>
        <v>52855732</v>
      </c>
      <c r="N92" s="393">
        <f t="shared" si="10"/>
        <v>33310607</v>
      </c>
      <c r="O92" s="394">
        <f t="shared" si="10"/>
        <v>687863134</v>
      </c>
      <c r="P92" s="318"/>
    </row>
    <row r="93" spans="1:16">
      <c r="A93" s="378" t="s">
        <v>827</v>
      </c>
      <c r="B93" s="379" t="s">
        <v>535</v>
      </c>
      <c r="C93" s="379"/>
      <c r="D93" s="379"/>
      <c r="E93" s="379"/>
      <c r="F93" s="379"/>
      <c r="G93" s="379"/>
      <c r="H93" s="379"/>
      <c r="I93" s="379"/>
      <c r="J93" s="379"/>
      <c r="K93" s="379"/>
      <c r="L93" s="379"/>
      <c r="M93" s="379"/>
      <c r="N93" s="379"/>
      <c r="O93" s="380"/>
    </row>
    <row r="94" spans="1:16">
      <c r="A94" s="378" t="s">
        <v>830</v>
      </c>
      <c r="B94" s="379" t="s">
        <v>543</v>
      </c>
      <c r="C94" s="379"/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  <c r="O94" s="380"/>
    </row>
    <row r="95" spans="1:16">
      <c r="A95" s="378" t="s">
        <v>544</v>
      </c>
      <c r="B95" s="379" t="s">
        <v>545</v>
      </c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379"/>
      <c r="N95" s="379"/>
      <c r="O95" s="380"/>
    </row>
    <row r="96" spans="1:16">
      <c r="A96" s="378" t="s">
        <v>546</v>
      </c>
      <c r="B96" s="379" t="s">
        <v>547</v>
      </c>
      <c r="C96" s="381">
        <v>2396013</v>
      </c>
      <c r="D96" s="379"/>
      <c r="E96" s="379"/>
      <c r="F96" s="379"/>
      <c r="G96" s="379"/>
      <c r="H96" s="379"/>
      <c r="I96" s="379"/>
      <c r="J96" s="379"/>
      <c r="K96" s="379"/>
      <c r="L96" s="379"/>
      <c r="M96" s="379"/>
      <c r="N96" s="379"/>
      <c r="O96" s="382">
        <v>2396013</v>
      </c>
    </row>
    <row r="97" spans="1:16">
      <c r="A97" s="378" t="s">
        <v>548</v>
      </c>
      <c r="B97" s="379" t="s">
        <v>549</v>
      </c>
      <c r="C97" s="379"/>
      <c r="D97" s="379"/>
      <c r="E97" s="379"/>
      <c r="F97" s="379"/>
      <c r="G97" s="379"/>
      <c r="H97" s="379"/>
      <c r="I97" s="379"/>
      <c r="J97" s="379"/>
      <c r="K97" s="379"/>
      <c r="L97" s="379"/>
      <c r="M97" s="379"/>
      <c r="N97" s="379"/>
      <c r="O97" s="380"/>
    </row>
    <row r="98" spans="1:16">
      <c r="A98" s="378" t="s">
        <v>550</v>
      </c>
      <c r="B98" s="379" t="s">
        <v>551</v>
      </c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379"/>
      <c r="N98" s="379"/>
      <c r="O98" s="380"/>
    </row>
    <row r="99" spans="1:16">
      <c r="A99" s="378" t="s">
        <v>552</v>
      </c>
      <c r="B99" s="379" t="s">
        <v>553</v>
      </c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  <c r="N99" s="379"/>
      <c r="O99" s="380"/>
    </row>
    <row r="100" spans="1:16">
      <c r="A100" s="378" t="s">
        <v>554</v>
      </c>
      <c r="B100" s="379" t="s">
        <v>555</v>
      </c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  <c r="M100" s="379"/>
      <c r="N100" s="379"/>
      <c r="O100" s="380"/>
    </row>
    <row r="101" spans="1:16">
      <c r="A101" s="378" t="s">
        <v>831</v>
      </c>
      <c r="B101" s="379" t="s">
        <v>556</v>
      </c>
      <c r="C101" s="381">
        <v>2396013</v>
      </c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82">
        <v>2396013</v>
      </c>
    </row>
    <row r="102" spans="1:16">
      <c r="A102" s="378" t="s">
        <v>557</v>
      </c>
      <c r="B102" s="379" t="s">
        <v>558</v>
      </c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80"/>
    </row>
    <row r="103" spans="1:16">
      <c r="A103" s="378" t="s">
        <v>559</v>
      </c>
      <c r="B103" s="379" t="s">
        <v>560</v>
      </c>
      <c r="C103" s="379"/>
      <c r="D103" s="379"/>
      <c r="E103" s="379"/>
      <c r="F103" s="379"/>
      <c r="G103" s="379"/>
      <c r="H103" s="379"/>
      <c r="I103" s="379"/>
      <c r="J103" s="379"/>
      <c r="K103" s="379"/>
      <c r="L103" s="379"/>
      <c r="M103" s="379"/>
      <c r="N103" s="379"/>
      <c r="O103" s="380"/>
    </row>
    <row r="104" spans="1:16">
      <c r="A104" s="378" t="s">
        <v>10</v>
      </c>
      <c r="B104" s="379" t="s">
        <v>561</v>
      </c>
      <c r="C104" s="379"/>
      <c r="D104" s="379"/>
      <c r="E104" s="379"/>
      <c r="F104" s="379"/>
      <c r="G104" s="379"/>
      <c r="H104" s="379"/>
      <c r="I104" s="379"/>
      <c r="J104" s="379"/>
      <c r="K104" s="379"/>
      <c r="L104" s="379"/>
      <c r="M104" s="379"/>
      <c r="N104" s="379"/>
      <c r="O104" s="380"/>
    </row>
    <row r="105" spans="1:16">
      <c r="A105" s="378" t="s">
        <v>836</v>
      </c>
      <c r="B105" s="379" t="s">
        <v>562</v>
      </c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379"/>
      <c r="O105" s="380"/>
    </row>
    <row r="106" spans="1:16">
      <c r="A106" s="378" t="s">
        <v>837</v>
      </c>
      <c r="B106" s="379" t="s">
        <v>566</v>
      </c>
      <c r="C106" s="379"/>
      <c r="D106" s="379"/>
      <c r="E106" s="379"/>
      <c r="F106" s="379"/>
      <c r="G106" s="379"/>
      <c r="H106" s="379"/>
      <c r="I106" s="379"/>
      <c r="J106" s="379"/>
      <c r="K106" s="379"/>
      <c r="L106" s="379"/>
      <c r="M106" s="379"/>
      <c r="N106" s="379"/>
      <c r="O106" s="380"/>
    </row>
    <row r="107" spans="1:16">
      <c r="A107" s="378" t="s">
        <v>567</v>
      </c>
      <c r="B107" s="379" t="s">
        <v>568</v>
      </c>
      <c r="C107" s="379"/>
      <c r="D107" s="379"/>
      <c r="E107" s="379"/>
      <c r="F107" s="379"/>
      <c r="G107" s="379"/>
      <c r="H107" s="379"/>
      <c r="I107" s="379"/>
      <c r="J107" s="379"/>
      <c r="K107" s="379"/>
      <c r="L107" s="379"/>
      <c r="M107" s="379"/>
      <c r="N107" s="379"/>
      <c r="O107" s="380"/>
    </row>
    <row r="108" spans="1:16" ht="15.75" thickBot="1">
      <c r="A108" s="395" t="s">
        <v>14</v>
      </c>
      <c r="B108" s="396" t="s">
        <v>569</v>
      </c>
      <c r="C108" s="397">
        <v>2396013</v>
      </c>
      <c r="D108" s="396"/>
      <c r="E108" s="396"/>
      <c r="F108" s="396"/>
      <c r="G108" s="396"/>
      <c r="H108" s="396"/>
      <c r="I108" s="396"/>
      <c r="J108" s="396"/>
      <c r="K108" s="396"/>
      <c r="L108" s="396"/>
      <c r="M108" s="396"/>
      <c r="N108" s="396"/>
      <c r="O108" s="398">
        <v>2396013</v>
      </c>
    </row>
    <row r="109" spans="1:16" ht="15.75" thickBot="1">
      <c r="A109" s="399" t="s">
        <v>51</v>
      </c>
      <c r="B109" s="400"/>
      <c r="C109" s="401">
        <f>SUM(C92+C108)</f>
        <v>37543028</v>
      </c>
      <c r="D109" s="402">
        <v>25477394</v>
      </c>
      <c r="E109" s="402">
        <v>32930954</v>
      </c>
      <c r="F109" s="402">
        <v>76049861</v>
      </c>
      <c r="G109" s="402">
        <v>27085962</v>
      </c>
      <c r="H109" s="402">
        <v>155691480</v>
      </c>
      <c r="I109" s="402">
        <v>36104254</v>
      </c>
      <c r="J109" s="402">
        <v>130860104</v>
      </c>
      <c r="K109" s="402">
        <v>28324013</v>
      </c>
      <c r="L109" s="402">
        <v>54025758</v>
      </c>
      <c r="M109" s="402">
        <v>52855732</v>
      </c>
      <c r="N109" s="402">
        <v>33310607</v>
      </c>
      <c r="O109" s="403">
        <f>SUM(O92+O108)</f>
        <v>690259147</v>
      </c>
      <c r="P109" s="318"/>
    </row>
    <row r="110" spans="1:16" ht="25.5" thickBot="1">
      <c r="A110" s="370" t="s">
        <v>379</v>
      </c>
      <c r="B110" s="404" t="s">
        <v>44</v>
      </c>
      <c r="C110" s="372" t="s">
        <v>265</v>
      </c>
      <c r="D110" s="372" t="s">
        <v>266</v>
      </c>
      <c r="E110" s="372" t="s">
        <v>267</v>
      </c>
      <c r="F110" s="372" t="s">
        <v>268</v>
      </c>
      <c r="G110" s="372" t="s">
        <v>269</v>
      </c>
      <c r="H110" s="372" t="s">
        <v>270</v>
      </c>
      <c r="I110" s="372" t="s">
        <v>271</v>
      </c>
      <c r="J110" s="372" t="s">
        <v>272</v>
      </c>
      <c r="K110" s="372" t="s">
        <v>273</v>
      </c>
      <c r="L110" s="372" t="s">
        <v>274</v>
      </c>
      <c r="M110" s="372" t="s">
        <v>275</v>
      </c>
      <c r="N110" s="372" t="s">
        <v>276</v>
      </c>
      <c r="O110" s="373" t="s">
        <v>253</v>
      </c>
    </row>
    <row r="111" spans="1:16">
      <c r="A111" s="405" t="s">
        <v>570</v>
      </c>
      <c r="B111" s="406" t="s">
        <v>571</v>
      </c>
      <c r="C111" s="381">
        <v>92456</v>
      </c>
      <c r="D111" s="379"/>
      <c r="E111" s="379"/>
      <c r="F111" s="379"/>
      <c r="G111" s="379"/>
      <c r="H111" s="379"/>
      <c r="I111" s="379"/>
      <c r="J111" s="379"/>
      <c r="K111" s="379"/>
      <c r="L111" s="379"/>
      <c r="M111" s="379"/>
      <c r="N111" s="379"/>
      <c r="O111" s="407">
        <v>92456</v>
      </c>
    </row>
    <row r="112" spans="1:16">
      <c r="A112" s="378" t="s">
        <v>572</v>
      </c>
      <c r="B112" s="379" t="s">
        <v>573</v>
      </c>
      <c r="C112" s="381">
        <v>3699830</v>
      </c>
      <c r="D112" s="381">
        <v>3699830</v>
      </c>
      <c r="E112" s="381">
        <v>3699830</v>
      </c>
      <c r="F112" s="381">
        <v>3699830</v>
      </c>
      <c r="G112" s="381">
        <v>3699830</v>
      </c>
      <c r="H112" s="381">
        <v>3699845</v>
      </c>
      <c r="I112" s="381">
        <v>3562421</v>
      </c>
      <c r="J112" s="381">
        <v>3562421</v>
      </c>
      <c r="K112" s="381">
        <v>3562421</v>
      </c>
      <c r="L112" s="381">
        <v>3562421</v>
      </c>
      <c r="M112" s="381">
        <v>3562421</v>
      </c>
      <c r="N112" s="381">
        <v>3562428</v>
      </c>
      <c r="O112" s="382">
        <f>SUM(C112:N112)</f>
        <v>43573528</v>
      </c>
    </row>
    <row r="113" spans="1:16">
      <c r="A113" s="378" t="s">
        <v>574</v>
      </c>
      <c r="B113" s="379" t="s">
        <v>575</v>
      </c>
      <c r="C113" s="381">
        <v>3135617</v>
      </c>
      <c r="D113" s="381">
        <v>3135617</v>
      </c>
      <c r="E113" s="381">
        <v>3135617</v>
      </c>
      <c r="F113" s="381">
        <v>3135617</v>
      </c>
      <c r="G113" s="381">
        <v>3135617</v>
      </c>
      <c r="H113" s="381">
        <v>3135617</v>
      </c>
      <c r="I113" s="381">
        <v>3299743</v>
      </c>
      <c r="J113" s="381">
        <v>3299743</v>
      </c>
      <c r="K113" s="381">
        <v>3299743</v>
      </c>
      <c r="L113" s="381">
        <v>3299743</v>
      </c>
      <c r="M113" s="381">
        <v>3399743</v>
      </c>
      <c r="N113" s="381">
        <v>3399747</v>
      </c>
      <c r="O113" s="382">
        <f>SUM(C113:N113)</f>
        <v>38812164</v>
      </c>
    </row>
    <row r="114" spans="1:16">
      <c r="A114" s="378" t="s">
        <v>576</v>
      </c>
      <c r="B114" s="379" t="s">
        <v>577</v>
      </c>
      <c r="C114" s="381">
        <v>134615</v>
      </c>
      <c r="D114" s="381">
        <v>134615</v>
      </c>
      <c r="E114" s="381">
        <v>134615</v>
      </c>
      <c r="F114" s="381">
        <v>134615</v>
      </c>
      <c r="G114" s="381">
        <v>134615</v>
      </c>
      <c r="H114" s="381">
        <v>134615</v>
      </c>
      <c r="I114" s="381">
        <v>134615</v>
      </c>
      <c r="J114" s="381">
        <v>134615</v>
      </c>
      <c r="K114" s="381">
        <v>134615</v>
      </c>
      <c r="L114" s="381">
        <v>134615</v>
      </c>
      <c r="M114" s="381">
        <v>134615</v>
      </c>
      <c r="N114" s="381">
        <v>134615</v>
      </c>
      <c r="O114" s="382">
        <f>SUM(C114:N114)</f>
        <v>1615380</v>
      </c>
    </row>
    <row r="115" spans="1:16">
      <c r="A115" s="378" t="s">
        <v>578</v>
      </c>
      <c r="B115" s="379" t="s">
        <v>579</v>
      </c>
      <c r="C115" s="381">
        <v>192813</v>
      </c>
      <c r="D115" s="381">
        <v>192813</v>
      </c>
      <c r="E115" s="381">
        <v>192813</v>
      </c>
      <c r="F115" s="381">
        <v>192813</v>
      </c>
      <c r="G115" s="381">
        <v>192813</v>
      </c>
      <c r="H115" s="381">
        <v>192813</v>
      </c>
      <c r="I115" s="379">
        <v>174413</v>
      </c>
      <c r="J115" s="379">
        <v>174413</v>
      </c>
      <c r="K115" s="379">
        <v>174413</v>
      </c>
      <c r="L115" s="379">
        <v>174413</v>
      </c>
      <c r="M115" s="379">
        <v>174413</v>
      </c>
      <c r="N115" s="379">
        <v>174414</v>
      </c>
      <c r="O115" s="382">
        <f>SUM(C115:N115)</f>
        <v>2203357</v>
      </c>
    </row>
    <row r="116" spans="1:16">
      <c r="A116" s="378" t="s">
        <v>580</v>
      </c>
      <c r="B116" s="379" t="s">
        <v>581</v>
      </c>
      <c r="C116" s="379"/>
      <c r="D116" s="379"/>
      <c r="E116" s="379"/>
      <c r="F116" s="379"/>
      <c r="G116" s="379"/>
      <c r="H116" s="379"/>
      <c r="I116" s="379"/>
      <c r="J116" s="379"/>
      <c r="K116" s="379"/>
      <c r="L116" s="379"/>
      <c r="M116" s="379"/>
      <c r="N116" s="379"/>
      <c r="O116" s="380"/>
    </row>
    <row r="117" spans="1:16">
      <c r="A117" s="378" t="s">
        <v>54</v>
      </c>
      <c r="B117" s="379" t="s">
        <v>582</v>
      </c>
      <c r="C117" s="381">
        <f t="shared" ref="C117:L117" si="11">SUM(C111:C116)</f>
        <v>7255331</v>
      </c>
      <c r="D117" s="381">
        <f t="shared" si="11"/>
        <v>7162875</v>
      </c>
      <c r="E117" s="381">
        <f t="shared" si="11"/>
        <v>7162875</v>
      </c>
      <c r="F117" s="381">
        <f t="shared" si="11"/>
        <v>7162875</v>
      </c>
      <c r="G117" s="381">
        <f t="shared" si="11"/>
        <v>7162875</v>
      </c>
      <c r="H117" s="381">
        <f t="shared" si="11"/>
        <v>7162890</v>
      </c>
      <c r="I117" s="381">
        <f t="shared" si="11"/>
        <v>7171192</v>
      </c>
      <c r="J117" s="381">
        <f t="shared" si="11"/>
        <v>7171192</v>
      </c>
      <c r="K117" s="381">
        <f t="shared" si="11"/>
        <v>7171192</v>
      </c>
      <c r="L117" s="381">
        <f t="shared" si="11"/>
        <v>7171192</v>
      </c>
      <c r="M117" s="381">
        <f>SUM(M112:M116)</f>
        <v>7271192</v>
      </c>
      <c r="N117" s="381">
        <f>SUM(N111:N116)</f>
        <v>7271204</v>
      </c>
      <c r="O117" s="382">
        <f>SUM(O111:O116)</f>
        <v>86296885</v>
      </c>
      <c r="P117" s="318"/>
    </row>
    <row r="118" spans="1:16">
      <c r="A118" s="378" t="s">
        <v>583</v>
      </c>
      <c r="B118" s="379" t="s">
        <v>584</v>
      </c>
      <c r="C118" s="379"/>
      <c r="D118" s="379"/>
      <c r="E118" s="379"/>
      <c r="F118" s="379"/>
      <c r="G118" s="379"/>
      <c r="H118" s="379"/>
      <c r="I118" s="379"/>
      <c r="J118" s="379"/>
      <c r="K118" s="379"/>
      <c r="L118" s="379"/>
      <c r="M118" s="379"/>
      <c r="N118" s="379"/>
      <c r="O118" s="380"/>
    </row>
    <row r="119" spans="1:16">
      <c r="A119" s="378" t="s">
        <v>585</v>
      </c>
      <c r="B119" s="379" t="s">
        <v>586</v>
      </c>
      <c r="C119" s="379"/>
      <c r="D119" s="379"/>
      <c r="E119" s="379"/>
      <c r="F119" s="379"/>
      <c r="G119" s="379"/>
      <c r="H119" s="379"/>
      <c r="I119" s="379"/>
      <c r="J119" s="379"/>
      <c r="K119" s="379"/>
      <c r="L119" s="379"/>
      <c r="M119" s="379"/>
      <c r="N119" s="379"/>
      <c r="O119" s="380"/>
    </row>
    <row r="120" spans="1:16">
      <c r="A120" s="378" t="s">
        <v>15</v>
      </c>
      <c r="B120" s="379" t="s">
        <v>587</v>
      </c>
      <c r="C120" s="379"/>
      <c r="D120" s="379"/>
      <c r="E120" s="379"/>
      <c r="F120" s="379"/>
      <c r="G120" s="379"/>
      <c r="H120" s="379"/>
      <c r="I120" s="379"/>
      <c r="J120" s="379"/>
      <c r="K120" s="379"/>
      <c r="L120" s="379"/>
      <c r="M120" s="379"/>
      <c r="N120" s="379"/>
      <c r="O120" s="380"/>
    </row>
    <row r="121" spans="1:16">
      <c r="A121" s="378" t="s">
        <v>16</v>
      </c>
      <c r="B121" s="379" t="s">
        <v>588</v>
      </c>
      <c r="C121" s="379"/>
      <c r="D121" s="379"/>
      <c r="E121" s="379"/>
      <c r="F121" s="379"/>
      <c r="G121" s="379"/>
      <c r="H121" s="379"/>
      <c r="I121" s="379"/>
      <c r="J121" s="379"/>
      <c r="K121" s="379"/>
      <c r="L121" s="379"/>
      <c r="M121" s="379"/>
      <c r="N121" s="379"/>
      <c r="O121" s="380"/>
    </row>
    <row r="122" spans="1:16">
      <c r="A122" s="378" t="s">
        <v>17</v>
      </c>
      <c r="B122" s="379" t="s">
        <v>589</v>
      </c>
      <c r="C122" s="381">
        <v>336666</v>
      </c>
      <c r="D122" s="381">
        <v>336666</v>
      </c>
      <c r="E122" s="381">
        <v>336666</v>
      </c>
      <c r="F122" s="381">
        <v>336666</v>
      </c>
      <c r="G122" s="381">
        <v>336666</v>
      </c>
      <c r="H122" s="381">
        <v>336666</v>
      </c>
      <c r="I122" s="381">
        <v>565510</v>
      </c>
      <c r="J122" s="381">
        <v>565510</v>
      </c>
      <c r="K122" s="381">
        <v>565510</v>
      </c>
      <c r="L122" s="381">
        <v>565510</v>
      </c>
      <c r="M122" s="381">
        <v>565512</v>
      </c>
      <c r="N122" s="381">
        <v>565519</v>
      </c>
      <c r="O122" s="382">
        <f>SUM(C122:N122)</f>
        <v>5413067</v>
      </c>
    </row>
    <row r="123" spans="1:16">
      <c r="A123" s="383" t="s">
        <v>55</v>
      </c>
      <c r="B123" s="384" t="s">
        <v>590</v>
      </c>
      <c r="C123" s="385">
        <f t="shared" ref="C123:O123" si="12">SUM(C117:C122)</f>
        <v>7591997</v>
      </c>
      <c r="D123" s="385">
        <f t="shared" si="12"/>
        <v>7499541</v>
      </c>
      <c r="E123" s="385">
        <f t="shared" si="12"/>
        <v>7499541</v>
      </c>
      <c r="F123" s="385">
        <f t="shared" si="12"/>
        <v>7499541</v>
      </c>
      <c r="G123" s="385">
        <f t="shared" si="12"/>
        <v>7499541</v>
      </c>
      <c r="H123" s="385">
        <f t="shared" si="12"/>
        <v>7499556</v>
      </c>
      <c r="I123" s="385">
        <f t="shared" si="12"/>
        <v>7736702</v>
      </c>
      <c r="J123" s="385">
        <f t="shared" si="12"/>
        <v>7736702</v>
      </c>
      <c r="K123" s="385">
        <f t="shared" si="12"/>
        <v>7736702</v>
      </c>
      <c r="L123" s="385">
        <f t="shared" si="12"/>
        <v>7736702</v>
      </c>
      <c r="M123" s="385">
        <f t="shared" si="12"/>
        <v>7836704</v>
      </c>
      <c r="N123" s="385">
        <f t="shared" si="12"/>
        <v>7836723</v>
      </c>
      <c r="O123" s="386">
        <f t="shared" si="12"/>
        <v>91709952</v>
      </c>
      <c r="P123" s="318"/>
    </row>
    <row r="124" spans="1:16">
      <c r="A124" s="378" t="s">
        <v>21</v>
      </c>
      <c r="B124" s="379" t="s">
        <v>599</v>
      </c>
      <c r="C124" s="379"/>
      <c r="D124" s="379"/>
      <c r="E124" s="379"/>
      <c r="F124" s="379"/>
      <c r="G124" s="379"/>
      <c r="H124" s="379"/>
      <c r="I124" s="379"/>
      <c r="J124" s="379"/>
      <c r="K124" s="379"/>
      <c r="L124" s="379"/>
      <c r="M124" s="379"/>
      <c r="N124" s="379"/>
      <c r="O124" s="380"/>
    </row>
    <row r="125" spans="1:16">
      <c r="A125" s="378" t="s">
        <v>22</v>
      </c>
      <c r="B125" s="379" t="s">
        <v>603</v>
      </c>
      <c r="C125" s="379"/>
      <c r="D125" s="379"/>
      <c r="E125" s="379"/>
      <c r="F125" s="379"/>
      <c r="G125" s="379"/>
      <c r="H125" s="379"/>
      <c r="I125" s="379"/>
      <c r="J125" s="379"/>
      <c r="K125" s="379"/>
      <c r="L125" s="379"/>
      <c r="M125" s="379"/>
      <c r="N125" s="379"/>
      <c r="O125" s="380"/>
    </row>
    <row r="126" spans="1:16">
      <c r="A126" s="378" t="s">
        <v>57</v>
      </c>
      <c r="B126" s="379" t="s">
        <v>604</v>
      </c>
      <c r="C126" s="379"/>
      <c r="D126" s="379"/>
      <c r="E126" s="379"/>
      <c r="F126" s="379"/>
      <c r="G126" s="379"/>
      <c r="H126" s="379"/>
      <c r="I126" s="379"/>
      <c r="J126" s="379"/>
      <c r="K126" s="379"/>
      <c r="L126" s="379"/>
      <c r="M126" s="379"/>
      <c r="N126" s="379"/>
      <c r="O126" s="380"/>
    </row>
    <row r="127" spans="1:16">
      <c r="A127" s="378" t="s">
        <v>23</v>
      </c>
      <c r="B127" s="379" t="s">
        <v>605</v>
      </c>
      <c r="C127" s="379"/>
      <c r="D127" s="379"/>
      <c r="E127" s="379"/>
      <c r="F127" s="379"/>
      <c r="G127" s="379"/>
      <c r="H127" s="379"/>
      <c r="I127" s="379"/>
      <c r="J127" s="379"/>
      <c r="K127" s="379"/>
      <c r="L127" s="379"/>
      <c r="M127" s="379"/>
      <c r="N127" s="379"/>
      <c r="O127" s="380"/>
    </row>
    <row r="128" spans="1:16">
      <c r="A128" s="378" t="s">
        <v>24</v>
      </c>
      <c r="B128" s="379" t="s">
        <v>606</v>
      </c>
      <c r="C128" s="379"/>
      <c r="D128" s="379"/>
      <c r="E128" s="379"/>
      <c r="F128" s="379"/>
      <c r="G128" s="379"/>
      <c r="H128" s="379"/>
      <c r="I128" s="379"/>
      <c r="J128" s="379"/>
      <c r="K128" s="379"/>
      <c r="L128" s="379"/>
      <c r="M128" s="379"/>
      <c r="N128" s="379"/>
      <c r="O128" s="380"/>
    </row>
    <row r="129" spans="1:15">
      <c r="A129" s="378" t="s">
        <v>25</v>
      </c>
      <c r="B129" s="379" t="s">
        <v>607</v>
      </c>
      <c r="C129" s="379"/>
      <c r="D129" s="379"/>
      <c r="E129" s="381">
        <v>1450000</v>
      </c>
      <c r="F129" s="379"/>
      <c r="G129" s="379"/>
      <c r="H129" s="379"/>
      <c r="I129" s="379"/>
      <c r="J129" s="379"/>
      <c r="K129" s="381">
        <v>1450000</v>
      </c>
      <c r="L129" s="379"/>
      <c r="M129" s="379"/>
      <c r="N129" s="379"/>
      <c r="O129" s="382">
        <v>2900000</v>
      </c>
    </row>
    <row r="130" spans="1:15">
      <c r="A130" s="378" t="s">
        <v>26</v>
      </c>
      <c r="B130" s="379" t="s">
        <v>608</v>
      </c>
      <c r="C130" s="379"/>
      <c r="D130" s="379"/>
      <c r="E130" s="381">
        <v>90000000</v>
      </c>
      <c r="F130" s="379"/>
      <c r="G130" s="381">
        <v>10000000</v>
      </c>
      <c r="H130" s="379"/>
      <c r="I130" s="379"/>
      <c r="J130" s="379"/>
      <c r="K130" s="381">
        <v>80000000</v>
      </c>
      <c r="L130" s="379"/>
      <c r="M130" s="379"/>
      <c r="N130" s="381">
        <v>50000000</v>
      </c>
      <c r="O130" s="382">
        <v>230000000</v>
      </c>
    </row>
    <row r="131" spans="1:15">
      <c r="A131" s="378" t="s">
        <v>27</v>
      </c>
      <c r="B131" s="379" t="s">
        <v>611</v>
      </c>
      <c r="C131" s="379"/>
      <c r="D131" s="379"/>
      <c r="E131" s="379"/>
      <c r="F131" s="379"/>
      <c r="G131" s="379"/>
      <c r="H131" s="379"/>
      <c r="I131" s="379"/>
      <c r="J131" s="379"/>
      <c r="K131" s="379"/>
      <c r="L131" s="379"/>
      <c r="M131" s="379"/>
      <c r="N131" s="379"/>
      <c r="O131" s="380"/>
    </row>
    <row r="132" spans="1:15">
      <c r="A132" s="378" t="s">
        <v>612</v>
      </c>
      <c r="B132" s="379" t="s">
        <v>613</v>
      </c>
      <c r="C132" s="379"/>
      <c r="D132" s="379"/>
      <c r="E132" s="379"/>
      <c r="F132" s="379"/>
      <c r="G132" s="379"/>
      <c r="H132" s="379"/>
      <c r="I132" s="379"/>
      <c r="J132" s="379"/>
      <c r="K132" s="379"/>
      <c r="L132" s="379"/>
      <c r="M132" s="379"/>
      <c r="N132" s="379"/>
      <c r="O132" s="380"/>
    </row>
    <row r="133" spans="1:15">
      <c r="A133" s="378" t="s">
        <v>28</v>
      </c>
      <c r="B133" s="379" t="s">
        <v>614</v>
      </c>
      <c r="C133" s="379"/>
      <c r="D133" s="379"/>
      <c r="E133" s="381">
        <v>3150000</v>
      </c>
      <c r="F133" s="379"/>
      <c r="G133" s="379"/>
      <c r="H133" s="379"/>
      <c r="I133" s="379"/>
      <c r="J133" s="379"/>
      <c r="K133" s="381">
        <v>3150000</v>
      </c>
      <c r="L133" s="379"/>
      <c r="M133" s="379"/>
      <c r="N133" s="379"/>
      <c r="O133" s="382">
        <v>6300000</v>
      </c>
    </row>
    <row r="134" spans="1:15">
      <c r="A134" s="378" t="s">
        <v>29</v>
      </c>
      <c r="B134" s="379" t="s">
        <v>620</v>
      </c>
      <c r="C134" s="379"/>
      <c r="D134" s="379"/>
      <c r="E134" s="381">
        <v>75000</v>
      </c>
      <c r="F134" s="379"/>
      <c r="G134" s="379"/>
      <c r="H134" s="379"/>
      <c r="I134" s="379"/>
      <c r="J134" s="379"/>
      <c r="K134" s="381">
        <v>75000</v>
      </c>
      <c r="L134" s="379"/>
      <c r="M134" s="379"/>
      <c r="N134" s="379"/>
      <c r="O134" s="382">
        <v>150000</v>
      </c>
    </row>
    <row r="135" spans="1:15">
      <c r="A135" s="378" t="s">
        <v>58</v>
      </c>
      <c r="B135" s="379" t="s">
        <v>636</v>
      </c>
      <c r="C135" s="379"/>
      <c r="D135" s="379"/>
      <c r="E135" s="381">
        <v>93225000</v>
      </c>
      <c r="F135" s="379"/>
      <c r="G135" s="381">
        <v>10000000</v>
      </c>
      <c r="H135" s="379"/>
      <c r="I135" s="379"/>
      <c r="J135" s="379"/>
      <c r="K135" s="381">
        <v>83225000</v>
      </c>
      <c r="L135" s="379"/>
      <c r="M135" s="379"/>
      <c r="N135" s="381">
        <v>50000000</v>
      </c>
      <c r="O135" s="382">
        <v>236450000</v>
      </c>
    </row>
    <row r="136" spans="1:15">
      <c r="A136" s="378" t="s">
        <v>30</v>
      </c>
      <c r="B136" s="379" t="s">
        <v>637</v>
      </c>
      <c r="C136" s="379"/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80"/>
    </row>
    <row r="137" spans="1:15">
      <c r="A137" s="383" t="s">
        <v>59</v>
      </c>
      <c r="B137" s="384" t="s">
        <v>638</v>
      </c>
      <c r="C137" s="384"/>
      <c r="D137" s="384"/>
      <c r="E137" s="385">
        <v>94675000</v>
      </c>
      <c r="F137" s="384"/>
      <c r="G137" s="385">
        <v>10000000</v>
      </c>
      <c r="H137" s="384"/>
      <c r="I137" s="384"/>
      <c r="J137" s="384"/>
      <c r="K137" s="385">
        <v>84675000</v>
      </c>
      <c r="L137" s="384"/>
      <c r="M137" s="384"/>
      <c r="N137" s="385">
        <v>50000000</v>
      </c>
      <c r="O137" s="386">
        <v>239350000</v>
      </c>
    </row>
    <row r="138" spans="1:15">
      <c r="A138" s="378" t="s">
        <v>639</v>
      </c>
      <c r="B138" s="379" t="s">
        <v>640</v>
      </c>
      <c r="C138" s="379"/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80"/>
    </row>
    <row r="139" spans="1:15">
      <c r="A139" s="378" t="s">
        <v>31</v>
      </c>
      <c r="B139" s="379" t="s">
        <v>641</v>
      </c>
      <c r="C139" s="381">
        <v>1097371</v>
      </c>
      <c r="D139" s="381">
        <v>1097371</v>
      </c>
      <c r="E139" s="381">
        <v>1097371</v>
      </c>
      <c r="F139" s="381">
        <v>1097371</v>
      </c>
      <c r="G139" s="381">
        <v>1097371</v>
      </c>
      <c r="H139" s="381">
        <v>1097371</v>
      </c>
      <c r="I139" s="381">
        <v>1097371</v>
      </c>
      <c r="J139" s="381">
        <v>1097371</v>
      </c>
      <c r="K139" s="381">
        <v>1097371</v>
      </c>
      <c r="L139" s="381">
        <v>1097371</v>
      </c>
      <c r="M139" s="381">
        <v>1097371</v>
      </c>
      <c r="N139" s="381">
        <v>3323703</v>
      </c>
      <c r="O139" s="382">
        <f>SUM(C139:N139)</f>
        <v>15394784</v>
      </c>
    </row>
    <row r="140" spans="1:15">
      <c r="A140" s="378" t="s">
        <v>32</v>
      </c>
      <c r="B140" s="379" t="s">
        <v>644</v>
      </c>
      <c r="C140" s="381">
        <v>185000</v>
      </c>
      <c r="D140" s="381">
        <v>185000</v>
      </c>
      <c r="E140" s="381">
        <v>185000</v>
      </c>
      <c r="F140" s="381">
        <v>185000</v>
      </c>
      <c r="G140" s="381">
        <v>185000</v>
      </c>
      <c r="H140" s="381">
        <v>309200</v>
      </c>
      <c r="I140" s="381">
        <v>185000</v>
      </c>
      <c r="J140" s="381">
        <v>185000</v>
      </c>
      <c r="K140" s="381">
        <v>185000</v>
      </c>
      <c r="L140" s="381">
        <v>185000</v>
      </c>
      <c r="M140" s="381">
        <v>185000</v>
      </c>
      <c r="N140" s="381">
        <v>185000</v>
      </c>
      <c r="O140" s="382">
        <v>2344200</v>
      </c>
    </row>
    <row r="141" spans="1:15">
      <c r="A141" s="378" t="s">
        <v>33</v>
      </c>
      <c r="B141" s="379" t="s">
        <v>645</v>
      </c>
      <c r="C141" s="379"/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80"/>
    </row>
    <row r="142" spans="1:15">
      <c r="A142" s="378" t="s">
        <v>652</v>
      </c>
      <c r="B142" s="379" t="s">
        <v>653</v>
      </c>
      <c r="C142" s="381">
        <v>470989</v>
      </c>
      <c r="D142" s="381">
        <v>470989</v>
      </c>
      <c r="E142" s="381">
        <v>470989</v>
      </c>
      <c r="F142" s="381">
        <v>470989</v>
      </c>
      <c r="G142" s="381">
        <v>470989</v>
      </c>
      <c r="H142" s="381">
        <v>470989</v>
      </c>
      <c r="I142" s="381">
        <v>470989</v>
      </c>
      <c r="J142" s="379"/>
      <c r="K142" s="381">
        <v>470989</v>
      </c>
      <c r="L142" s="381">
        <v>470989</v>
      </c>
      <c r="M142" s="381">
        <v>470989</v>
      </c>
      <c r="N142" s="381">
        <v>470995</v>
      </c>
      <c r="O142" s="382">
        <v>5180885</v>
      </c>
    </row>
    <row r="143" spans="1:15">
      <c r="A143" s="378" t="s">
        <v>654</v>
      </c>
      <c r="B143" s="379" t="s">
        <v>655</v>
      </c>
      <c r="C143" s="381">
        <v>479125</v>
      </c>
      <c r="D143" s="381">
        <v>479125</v>
      </c>
      <c r="E143" s="381">
        <v>479125</v>
      </c>
      <c r="F143" s="381">
        <v>479125</v>
      </c>
      <c r="G143" s="381">
        <v>479125</v>
      </c>
      <c r="H143" s="381">
        <v>479125</v>
      </c>
      <c r="I143" s="381">
        <v>479125</v>
      </c>
      <c r="J143" s="379"/>
      <c r="K143" s="381">
        <v>479125</v>
      </c>
      <c r="L143" s="381">
        <v>479125</v>
      </c>
      <c r="M143" s="381">
        <v>479125</v>
      </c>
      <c r="N143" s="381">
        <v>479126</v>
      </c>
      <c r="O143" s="382">
        <v>5270376</v>
      </c>
    </row>
    <row r="144" spans="1:15">
      <c r="A144" s="378" t="s">
        <v>656</v>
      </c>
      <c r="B144" s="379" t="s">
        <v>657</v>
      </c>
      <c r="C144" s="379"/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80"/>
    </row>
    <row r="145" spans="1:16">
      <c r="A145" s="378" t="s">
        <v>35</v>
      </c>
      <c r="B145" s="379" t="s">
        <v>658</v>
      </c>
      <c r="C145" s="379"/>
      <c r="D145" s="379"/>
      <c r="E145" s="381">
        <v>500000</v>
      </c>
      <c r="F145" s="379"/>
      <c r="G145" s="379"/>
      <c r="H145" s="379"/>
      <c r="I145" s="381">
        <v>500000</v>
      </c>
      <c r="J145" s="379"/>
      <c r="K145" s="379"/>
      <c r="L145" s="379"/>
      <c r="M145" s="379"/>
      <c r="N145" s="381">
        <v>500000</v>
      </c>
      <c r="O145" s="382">
        <v>1500000</v>
      </c>
    </row>
    <row r="146" spans="1:16">
      <c r="A146" s="378" t="s">
        <v>36</v>
      </c>
      <c r="B146" s="379" t="s">
        <v>884</v>
      </c>
      <c r="C146" s="379"/>
      <c r="D146" s="379"/>
      <c r="E146" s="379"/>
      <c r="F146" s="379"/>
      <c r="G146" s="379"/>
      <c r="H146" s="379"/>
      <c r="I146" s="379"/>
      <c r="J146" s="379"/>
      <c r="K146" s="379"/>
      <c r="L146" s="379"/>
      <c r="M146" s="379"/>
      <c r="N146" s="381">
        <v>205997</v>
      </c>
      <c r="O146" s="382">
        <f>SUM(N146)</f>
        <v>205997</v>
      </c>
    </row>
    <row r="147" spans="1:16">
      <c r="A147" s="383" t="s">
        <v>60</v>
      </c>
      <c r="B147" s="384" t="s">
        <v>669</v>
      </c>
      <c r="C147" s="385">
        <f t="shared" ref="C147:O147" si="13">SUM(C138:C146)</f>
        <v>2232485</v>
      </c>
      <c r="D147" s="385">
        <f t="shared" si="13"/>
        <v>2232485</v>
      </c>
      <c r="E147" s="385">
        <f t="shared" si="13"/>
        <v>2732485</v>
      </c>
      <c r="F147" s="385">
        <f t="shared" si="13"/>
        <v>2232485</v>
      </c>
      <c r="G147" s="385">
        <f t="shared" si="13"/>
        <v>2232485</v>
      </c>
      <c r="H147" s="385">
        <f t="shared" si="13"/>
        <v>2356685</v>
      </c>
      <c r="I147" s="385">
        <f t="shared" si="13"/>
        <v>2732485</v>
      </c>
      <c r="J147" s="385">
        <f t="shared" si="13"/>
        <v>1282371</v>
      </c>
      <c r="K147" s="385">
        <f t="shared" si="13"/>
        <v>2232485</v>
      </c>
      <c r="L147" s="385">
        <f t="shared" si="13"/>
        <v>2232485</v>
      </c>
      <c r="M147" s="385">
        <f t="shared" si="13"/>
        <v>2232485</v>
      </c>
      <c r="N147" s="385">
        <f t="shared" si="13"/>
        <v>5164821</v>
      </c>
      <c r="O147" s="386">
        <f t="shared" si="13"/>
        <v>29896242</v>
      </c>
      <c r="P147" s="318"/>
    </row>
    <row r="148" spans="1:16">
      <c r="A148" s="383" t="s">
        <v>62</v>
      </c>
      <c r="B148" s="384" t="s">
        <v>685</v>
      </c>
      <c r="C148" s="384"/>
      <c r="D148" s="384"/>
      <c r="E148" s="384"/>
      <c r="F148" s="384"/>
      <c r="G148" s="384"/>
      <c r="H148" s="384"/>
      <c r="I148" s="384"/>
      <c r="J148" s="384"/>
      <c r="K148" s="384"/>
      <c r="L148" s="384"/>
      <c r="M148" s="384"/>
      <c r="N148" s="384"/>
      <c r="O148" s="408"/>
    </row>
    <row r="149" spans="1:16">
      <c r="A149" s="378" t="s">
        <v>159</v>
      </c>
      <c r="B149" s="379"/>
      <c r="C149" s="379"/>
      <c r="D149" s="379"/>
      <c r="E149" s="379"/>
      <c r="F149" s="379"/>
      <c r="G149" s="379"/>
      <c r="H149" s="379"/>
      <c r="I149" s="379"/>
      <c r="J149" s="379"/>
      <c r="K149" s="379"/>
      <c r="L149" s="379"/>
      <c r="M149" s="379"/>
      <c r="N149" s="379"/>
      <c r="O149" s="380"/>
    </row>
    <row r="150" spans="1:16">
      <c r="A150" s="383" t="s">
        <v>56</v>
      </c>
      <c r="B150" s="384" t="s">
        <v>598</v>
      </c>
      <c r="C150" s="384"/>
      <c r="D150" s="384"/>
      <c r="E150" s="384"/>
      <c r="F150" s="384"/>
      <c r="G150" s="384"/>
      <c r="H150" s="384"/>
      <c r="I150" s="384"/>
      <c r="J150" s="384"/>
      <c r="K150" s="384"/>
      <c r="L150" s="384"/>
      <c r="M150" s="384"/>
      <c r="N150" s="384"/>
      <c r="O150" s="408"/>
    </row>
    <row r="151" spans="1:16">
      <c r="A151" s="383" t="s">
        <v>61</v>
      </c>
      <c r="B151" s="384" t="s">
        <v>680</v>
      </c>
      <c r="C151" s="384"/>
      <c r="D151" s="384"/>
      <c r="E151" s="384"/>
      <c r="F151" s="384"/>
      <c r="G151" s="384"/>
      <c r="H151" s="384"/>
      <c r="I151" s="384"/>
      <c r="J151" s="384"/>
      <c r="K151" s="384"/>
      <c r="L151" s="384"/>
      <c r="M151" s="384"/>
      <c r="N151" s="384"/>
      <c r="O151" s="408"/>
    </row>
    <row r="152" spans="1:16">
      <c r="A152" s="383" t="s">
        <v>64</v>
      </c>
      <c r="B152" s="384" t="s">
        <v>690</v>
      </c>
      <c r="C152" s="384"/>
      <c r="D152" s="384"/>
      <c r="E152" s="384"/>
      <c r="F152" s="384"/>
      <c r="G152" s="384"/>
      <c r="H152" s="384"/>
      <c r="I152" s="384"/>
      <c r="J152" s="384"/>
      <c r="K152" s="384"/>
      <c r="L152" s="384"/>
      <c r="M152" s="384"/>
      <c r="N152" s="384"/>
      <c r="O152" s="408"/>
    </row>
    <row r="153" spans="1:16">
      <c r="A153" s="378" t="s">
        <v>158</v>
      </c>
      <c r="B153" s="379"/>
      <c r="C153" s="379"/>
      <c r="D153" s="379"/>
      <c r="E153" s="379"/>
      <c r="F153" s="379"/>
      <c r="G153" s="379"/>
      <c r="H153" s="379"/>
      <c r="I153" s="379"/>
      <c r="J153" s="379"/>
      <c r="K153" s="379"/>
      <c r="L153" s="379"/>
      <c r="M153" s="379"/>
      <c r="N153" s="379"/>
      <c r="O153" s="380"/>
    </row>
    <row r="154" spans="1:16">
      <c r="A154" s="391" t="s">
        <v>63</v>
      </c>
      <c r="B154" s="392" t="s">
        <v>691</v>
      </c>
      <c r="C154" s="393">
        <f t="shared" ref="C154:O154" si="14">SUM(C123+C137+C147+C148+C150+C151+C152)</f>
        <v>9824482</v>
      </c>
      <c r="D154" s="393">
        <f t="shared" si="14"/>
        <v>9732026</v>
      </c>
      <c r="E154" s="393">
        <f t="shared" si="14"/>
        <v>104907026</v>
      </c>
      <c r="F154" s="393">
        <f t="shared" si="14"/>
        <v>9732026</v>
      </c>
      <c r="G154" s="393">
        <f t="shared" si="14"/>
        <v>19732026</v>
      </c>
      <c r="H154" s="393">
        <f t="shared" si="14"/>
        <v>9856241</v>
      </c>
      <c r="I154" s="393">
        <f t="shared" si="14"/>
        <v>10469187</v>
      </c>
      <c r="J154" s="393">
        <f t="shared" si="14"/>
        <v>9019073</v>
      </c>
      <c r="K154" s="393">
        <f t="shared" si="14"/>
        <v>94644187</v>
      </c>
      <c r="L154" s="393">
        <f t="shared" si="14"/>
        <v>9969187</v>
      </c>
      <c r="M154" s="393">
        <f t="shared" si="14"/>
        <v>10069189</v>
      </c>
      <c r="N154" s="393">
        <f t="shared" si="14"/>
        <v>63001544</v>
      </c>
      <c r="O154" s="394">
        <f t="shared" si="14"/>
        <v>360956194</v>
      </c>
      <c r="P154" s="318"/>
    </row>
    <row r="155" spans="1:16">
      <c r="A155" s="378" t="s">
        <v>211</v>
      </c>
      <c r="B155" s="379"/>
      <c r="C155" s="379"/>
      <c r="D155" s="379"/>
      <c r="E155" s="379"/>
      <c r="F155" s="379"/>
      <c r="G155" s="379"/>
      <c r="H155" s="379"/>
      <c r="I155" s="379"/>
      <c r="J155" s="379"/>
      <c r="K155" s="379"/>
      <c r="L155" s="379"/>
      <c r="M155" s="379"/>
      <c r="N155" s="379"/>
      <c r="O155" s="380"/>
    </row>
    <row r="156" spans="1:16">
      <c r="A156" s="378" t="s">
        <v>212</v>
      </c>
      <c r="B156" s="379"/>
      <c r="C156" s="379"/>
      <c r="D156" s="379"/>
      <c r="E156" s="379"/>
      <c r="F156" s="379"/>
      <c r="G156" s="379"/>
      <c r="H156" s="379"/>
      <c r="I156" s="379"/>
      <c r="J156" s="379"/>
      <c r="K156" s="379"/>
      <c r="L156" s="379"/>
      <c r="M156" s="379"/>
      <c r="N156" s="379"/>
      <c r="O156" s="380"/>
    </row>
    <row r="157" spans="1:16">
      <c r="A157" s="378" t="s">
        <v>45</v>
      </c>
      <c r="B157" s="379" t="s">
        <v>692</v>
      </c>
      <c r="C157" s="379"/>
      <c r="D157" s="379"/>
      <c r="E157" s="379"/>
      <c r="F157" s="379"/>
      <c r="G157" s="379"/>
      <c r="H157" s="379"/>
      <c r="I157" s="379"/>
      <c r="J157" s="379"/>
      <c r="K157" s="379"/>
      <c r="L157" s="379"/>
      <c r="M157" s="379"/>
      <c r="N157" s="379"/>
      <c r="O157" s="380"/>
    </row>
    <row r="158" spans="1:16">
      <c r="A158" s="378" t="s">
        <v>693</v>
      </c>
      <c r="B158" s="379" t="s">
        <v>694</v>
      </c>
      <c r="C158" s="379"/>
      <c r="D158" s="379"/>
      <c r="E158" s="379"/>
      <c r="F158" s="379"/>
      <c r="G158" s="379"/>
      <c r="H158" s="379"/>
      <c r="I158" s="379"/>
      <c r="J158" s="379"/>
      <c r="K158" s="379"/>
      <c r="L158" s="379"/>
      <c r="M158" s="379"/>
      <c r="N158" s="379"/>
      <c r="O158" s="380"/>
    </row>
    <row r="159" spans="1:16">
      <c r="A159" s="378" t="s">
        <v>46</v>
      </c>
      <c r="B159" s="379" t="s">
        <v>695</v>
      </c>
      <c r="C159" s="379"/>
      <c r="D159" s="379"/>
      <c r="E159" s="379"/>
      <c r="F159" s="379"/>
      <c r="G159" s="379"/>
      <c r="H159" s="379"/>
      <c r="I159" s="379"/>
      <c r="J159" s="379"/>
      <c r="K159" s="379"/>
      <c r="L159" s="379"/>
      <c r="M159" s="379"/>
      <c r="N159" s="379"/>
      <c r="O159" s="380"/>
    </row>
    <row r="160" spans="1:16">
      <c r="A160" s="378" t="s">
        <v>65</v>
      </c>
      <c r="B160" s="379" t="s">
        <v>696</v>
      </c>
      <c r="C160" s="379"/>
      <c r="D160" s="379"/>
      <c r="E160" s="379"/>
      <c r="F160" s="379"/>
      <c r="G160" s="379"/>
      <c r="H160" s="379"/>
      <c r="I160" s="379"/>
      <c r="J160" s="379"/>
      <c r="K160" s="379"/>
      <c r="L160" s="379"/>
      <c r="M160" s="379"/>
      <c r="N160" s="379"/>
      <c r="O160" s="380"/>
    </row>
    <row r="161" spans="1:15">
      <c r="A161" s="378" t="s">
        <v>47</v>
      </c>
      <c r="B161" s="379" t="s">
        <v>697</v>
      </c>
      <c r="C161" s="379"/>
      <c r="D161" s="379"/>
      <c r="E161" s="379"/>
      <c r="F161" s="379"/>
      <c r="G161" s="379"/>
      <c r="H161" s="379"/>
      <c r="I161" s="379"/>
      <c r="J161" s="379"/>
      <c r="K161" s="379"/>
      <c r="L161" s="379"/>
      <c r="M161" s="379"/>
      <c r="N161" s="379"/>
      <c r="O161" s="380"/>
    </row>
    <row r="162" spans="1:15">
      <c r="A162" s="378" t="s">
        <v>698</v>
      </c>
      <c r="B162" s="379" t="s">
        <v>699</v>
      </c>
      <c r="C162" s="379"/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80"/>
    </row>
    <row r="163" spans="1:15">
      <c r="A163" s="378" t="s">
        <v>48</v>
      </c>
      <c r="B163" s="379" t="s">
        <v>700</v>
      </c>
      <c r="C163" s="379"/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80"/>
    </row>
    <row r="164" spans="1:15">
      <c r="A164" s="378" t="s">
        <v>701</v>
      </c>
      <c r="B164" s="379" t="s">
        <v>702</v>
      </c>
      <c r="C164" s="379"/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80"/>
    </row>
    <row r="165" spans="1:15">
      <c r="A165" s="378" t="s">
        <v>66</v>
      </c>
      <c r="B165" s="379" t="s">
        <v>703</v>
      </c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80"/>
    </row>
    <row r="166" spans="1:15">
      <c r="A166" s="378" t="s">
        <v>209</v>
      </c>
      <c r="B166" s="379" t="s">
        <v>704</v>
      </c>
      <c r="C166" s="381">
        <v>329302953</v>
      </c>
      <c r="D166" s="379"/>
      <c r="E166" s="379"/>
      <c r="F166" s="379"/>
      <c r="G166" s="379"/>
      <c r="H166" s="379"/>
      <c r="I166" s="379"/>
      <c r="J166" s="379"/>
      <c r="K166" s="379"/>
      <c r="L166" s="379"/>
      <c r="M166" s="379"/>
      <c r="N166" s="379"/>
      <c r="O166" s="382">
        <v>329302953</v>
      </c>
    </row>
    <row r="167" spans="1:15">
      <c r="A167" s="378" t="s">
        <v>210</v>
      </c>
      <c r="B167" s="379" t="s">
        <v>704</v>
      </c>
      <c r="C167" s="379"/>
      <c r="D167" s="379"/>
      <c r="E167" s="379"/>
      <c r="F167" s="379"/>
      <c r="G167" s="379"/>
      <c r="H167" s="379"/>
      <c r="I167" s="379"/>
      <c r="J167" s="379"/>
      <c r="K167" s="379"/>
      <c r="L167" s="379"/>
      <c r="M167" s="379"/>
      <c r="N167" s="379"/>
      <c r="O167" s="380"/>
    </row>
    <row r="168" spans="1:15">
      <c r="A168" s="378" t="s">
        <v>207</v>
      </c>
      <c r="B168" s="379" t="s">
        <v>705</v>
      </c>
      <c r="C168" s="379"/>
      <c r="D168" s="379"/>
      <c r="E168" s="379"/>
      <c r="F168" s="379"/>
      <c r="G168" s="379"/>
      <c r="H168" s="379"/>
      <c r="I168" s="379"/>
      <c r="J168" s="379"/>
      <c r="K168" s="379"/>
      <c r="L168" s="379"/>
      <c r="M168" s="379"/>
      <c r="N168" s="379"/>
      <c r="O168" s="380"/>
    </row>
    <row r="169" spans="1:15">
      <c r="A169" s="378" t="s">
        <v>208</v>
      </c>
      <c r="B169" s="379" t="s">
        <v>705</v>
      </c>
      <c r="C169" s="379"/>
      <c r="D169" s="379"/>
      <c r="E169" s="379"/>
      <c r="F169" s="379"/>
      <c r="G169" s="379"/>
      <c r="H169" s="379"/>
      <c r="I169" s="379"/>
      <c r="J169" s="379"/>
      <c r="K169" s="379"/>
      <c r="L169" s="379"/>
      <c r="M169" s="379"/>
      <c r="N169" s="379"/>
      <c r="O169" s="380"/>
    </row>
    <row r="170" spans="1:15">
      <c r="A170" s="378" t="s">
        <v>67</v>
      </c>
      <c r="B170" s="379" t="s">
        <v>706</v>
      </c>
      <c r="C170" s="381">
        <v>329302953</v>
      </c>
      <c r="D170" s="379"/>
      <c r="E170" s="379"/>
      <c r="F170" s="379"/>
      <c r="G170" s="379"/>
      <c r="H170" s="379"/>
      <c r="I170" s="379"/>
      <c r="J170" s="379"/>
      <c r="K170" s="379"/>
      <c r="L170" s="379"/>
      <c r="M170" s="379"/>
      <c r="N170" s="379"/>
      <c r="O170" s="382">
        <v>329302953</v>
      </c>
    </row>
    <row r="171" spans="1:15">
      <c r="A171" s="378" t="s">
        <v>707</v>
      </c>
      <c r="B171" s="379" t="s">
        <v>708</v>
      </c>
      <c r="C171" s="379"/>
      <c r="D171" s="379"/>
      <c r="E171" s="379"/>
      <c r="F171" s="379"/>
      <c r="G171" s="379"/>
      <c r="H171" s="379"/>
      <c r="I171" s="379"/>
      <c r="J171" s="379"/>
      <c r="K171" s="379"/>
      <c r="L171" s="379"/>
      <c r="M171" s="379"/>
      <c r="N171" s="379"/>
      <c r="O171" s="380"/>
    </row>
    <row r="172" spans="1:15">
      <c r="A172" s="378" t="s">
        <v>709</v>
      </c>
      <c r="B172" s="379" t="s">
        <v>710</v>
      </c>
      <c r="C172" s="379"/>
      <c r="D172" s="379"/>
      <c r="E172" s="379"/>
      <c r="F172" s="379"/>
      <c r="G172" s="379"/>
      <c r="H172" s="379"/>
      <c r="I172" s="379"/>
      <c r="J172" s="379"/>
      <c r="K172" s="379"/>
      <c r="L172" s="379"/>
      <c r="M172" s="379"/>
      <c r="N172" s="379"/>
      <c r="O172" s="380"/>
    </row>
    <row r="173" spans="1:15">
      <c r="A173" s="378" t="s">
        <v>711</v>
      </c>
      <c r="B173" s="379" t="s">
        <v>712</v>
      </c>
      <c r="C173" s="379"/>
      <c r="D173" s="379"/>
      <c r="E173" s="379"/>
      <c r="F173" s="379"/>
      <c r="G173" s="379"/>
      <c r="H173" s="379"/>
      <c r="I173" s="379"/>
      <c r="J173" s="379"/>
      <c r="K173" s="379"/>
      <c r="L173" s="379"/>
      <c r="M173" s="379"/>
      <c r="N173" s="379"/>
      <c r="O173" s="380"/>
    </row>
    <row r="174" spans="1:15">
      <c r="A174" s="378" t="s">
        <v>713</v>
      </c>
      <c r="B174" s="379" t="s">
        <v>714</v>
      </c>
      <c r="C174" s="379"/>
      <c r="D174" s="379"/>
      <c r="E174" s="379"/>
      <c r="F174" s="379"/>
      <c r="G174" s="379"/>
      <c r="H174" s="379"/>
      <c r="I174" s="379"/>
      <c r="J174" s="379"/>
      <c r="K174" s="379"/>
      <c r="L174" s="379"/>
      <c r="M174" s="379"/>
      <c r="N174" s="379"/>
      <c r="O174" s="380"/>
    </row>
    <row r="175" spans="1:15">
      <c r="A175" s="378" t="s">
        <v>49</v>
      </c>
      <c r="B175" s="379" t="s">
        <v>715</v>
      </c>
      <c r="C175" s="379"/>
      <c r="D175" s="379"/>
      <c r="E175" s="379"/>
      <c r="F175" s="379"/>
      <c r="G175" s="379"/>
      <c r="H175" s="379"/>
      <c r="I175" s="379"/>
      <c r="J175" s="379"/>
      <c r="K175" s="379"/>
      <c r="L175" s="379"/>
      <c r="M175" s="379"/>
      <c r="N175" s="379"/>
      <c r="O175" s="380"/>
    </row>
    <row r="176" spans="1:15">
      <c r="A176" s="378" t="s">
        <v>68</v>
      </c>
      <c r="B176" s="379" t="s">
        <v>717</v>
      </c>
      <c r="C176" s="381">
        <v>329302953</v>
      </c>
      <c r="D176" s="379"/>
      <c r="E176" s="379"/>
      <c r="F176" s="379"/>
      <c r="G176" s="379"/>
      <c r="H176" s="379"/>
      <c r="I176" s="379"/>
      <c r="J176" s="379"/>
      <c r="K176" s="379"/>
      <c r="L176" s="379"/>
      <c r="M176" s="379"/>
      <c r="N176" s="379"/>
      <c r="O176" s="382">
        <v>329302953</v>
      </c>
    </row>
    <row r="177" spans="1:16">
      <c r="A177" s="378" t="s">
        <v>718</v>
      </c>
      <c r="B177" s="379" t="s">
        <v>719</v>
      </c>
      <c r="C177" s="379"/>
      <c r="D177" s="379"/>
      <c r="E177" s="379"/>
      <c r="F177" s="379"/>
      <c r="G177" s="379"/>
      <c r="H177" s="379"/>
      <c r="I177" s="379"/>
      <c r="J177" s="379"/>
      <c r="K177" s="379"/>
      <c r="L177" s="379"/>
      <c r="M177" s="379"/>
      <c r="N177" s="379"/>
      <c r="O177" s="380"/>
    </row>
    <row r="178" spans="1:16">
      <c r="A178" s="378" t="s">
        <v>720</v>
      </c>
      <c r="B178" s="379" t="s">
        <v>721</v>
      </c>
      <c r="C178" s="379"/>
      <c r="D178" s="379"/>
      <c r="E178" s="379"/>
      <c r="F178" s="379"/>
      <c r="G178" s="379"/>
      <c r="H178" s="379"/>
      <c r="I178" s="379"/>
      <c r="J178" s="379"/>
      <c r="K178" s="379"/>
      <c r="L178" s="379"/>
      <c r="M178" s="379"/>
      <c r="N178" s="379"/>
      <c r="O178" s="380"/>
    </row>
    <row r="179" spans="1:16">
      <c r="A179" s="378" t="s">
        <v>722</v>
      </c>
      <c r="B179" s="379" t="s">
        <v>723</v>
      </c>
      <c r="C179" s="379"/>
      <c r="D179" s="379"/>
      <c r="E179" s="379"/>
      <c r="F179" s="379"/>
      <c r="G179" s="379"/>
      <c r="H179" s="379"/>
      <c r="I179" s="379"/>
      <c r="J179" s="379"/>
      <c r="K179" s="379"/>
      <c r="L179" s="379"/>
      <c r="M179" s="379"/>
      <c r="N179" s="379"/>
      <c r="O179" s="380"/>
    </row>
    <row r="180" spans="1:16">
      <c r="A180" s="378" t="s">
        <v>50</v>
      </c>
      <c r="B180" s="379" t="s">
        <v>724</v>
      </c>
      <c r="C180" s="379"/>
      <c r="D180" s="379"/>
      <c r="E180" s="379"/>
      <c r="F180" s="379"/>
      <c r="G180" s="379"/>
      <c r="H180" s="379"/>
      <c r="I180" s="379"/>
      <c r="J180" s="379"/>
      <c r="K180" s="379"/>
      <c r="L180" s="379"/>
      <c r="M180" s="379"/>
      <c r="N180" s="379"/>
      <c r="O180" s="380"/>
    </row>
    <row r="181" spans="1:16">
      <c r="A181" s="378" t="s">
        <v>69</v>
      </c>
      <c r="B181" s="379" t="s">
        <v>725</v>
      </c>
      <c r="C181" s="379"/>
      <c r="D181" s="379"/>
      <c r="E181" s="379"/>
      <c r="F181" s="379"/>
      <c r="G181" s="379"/>
      <c r="H181" s="379"/>
      <c r="I181" s="379"/>
      <c r="J181" s="379"/>
      <c r="K181" s="379"/>
      <c r="L181" s="379"/>
      <c r="M181" s="379"/>
      <c r="N181" s="379"/>
      <c r="O181" s="380"/>
    </row>
    <row r="182" spans="1:16">
      <c r="A182" s="378" t="s">
        <v>726</v>
      </c>
      <c r="B182" s="379" t="s">
        <v>727</v>
      </c>
      <c r="C182" s="379"/>
      <c r="D182" s="379"/>
      <c r="E182" s="379"/>
      <c r="F182" s="379"/>
      <c r="G182" s="379"/>
      <c r="H182" s="379"/>
      <c r="I182" s="379"/>
      <c r="J182" s="379"/>
      <c r="K182" s="379"/>
      <c r="L182" s="379"/>
      <c r="M182" s="379"/>
      <c r="N182" s="379"/>
      <c r="O182" s="380"/>
    </row>
    <row r="183" spans="1:16" ht="15.75" thickBot="1">
      <c r="A183" s="395" t="s">
        <v>70</v>
      </c>
      <c r="B183" s="396" t="s">
        <v>728</v>
      </c>
      <c r="C183" s="397">
        <v>329302953</v>
      </c>
      <c r="D183" s="396"/>
      <c r="E183" s="396"/>
      <c r="F183" s="396"/>
      <c r="G183" s="396"/>
      <c r="H183" s="396"/>
      <c r="I183" s="396"/>
      <c r="J183" s="396"/>
      <c r="K183" s="396"/>
      <c r="L183" s="396"/>
      <c r="M183" s="396"/>
      <c r="N183" s="396"/>
      <c r="O183" s="398">
        <v>329302953</v>
      </c>
    </row>
    <row r="184" spans="1:16" ht="15.75" thickBot="1">
      <c r="A184" s="399" t="s">
        <v>52</v>
      </c>
      <c r="B184" s="409"/>
      <c r="C184" s="402">
        <f t="shared" ref="C184:O184" si="15">SUM(C154+C183)</f>
        <v>339127435</v>
      </c>
      <c r="D184" s="402">
        <f t="shared" si="15"/>
        <v>9732026</v>
      </c>
      <c r="E184" s="402">
        <f t="shared" si="15"/>
        <v>104907026</v>
      </c>
      <c r="F184" s="402">
        <f t="shared" si="15"/>
        <v>9732026</v>
      </c>
      <c r="G184" s="402">
        <f t="shared" si="15"/>
        <v>19732026</v>
      </c>
      <c r="H184" s="402">
        <f t="shared" si="15"/>
        <v>9856241</v>
      </c>
      <c r="I184" s="402">
        <f t="shared" si="15"/>
        <v>10469187</v>
      </c>
      <c r="J184" s="402">
        <f t="shared" si="15"/>
        <v>9019073</v>
      </c>
      <c r="K184" s="402">
        <f t="shared" si="15"/>
        <v>94644187</v>
      </c>
      <c r="L184" s="402">
        <f t="shared" si="15"/>
        <v>9969187</v>
      </c>
      <c r="M184" s="402">
        <f t="shared" si="15"/>
        <v>10069189</v>
      </c>
      <c r="N184" s="402">
        <f t="shared" si="15"/>
        <v>63001544</v>
      </c>
      <c r="O184" s="403">
        <f t="shared" si="15"/>
        <v>690259147</v>
      </c>
      <c r="P184" s="318"/>
    </row>
  </sheetData>
  <mergeCells count="3">
    <mergeCell ref="A1:O1"/>
    <mergeCell ref="A2:O2"/>
    <mergeCell ref="A3:O3"/>
  </mergeCells>
  <pageMargins left="0.7" right="0.7" top="0.75" bottom="0.75" header="0.3" footer="0.3"/>
  <pageSetup paperSize="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153"/>
  <sheetViews>
    <sheetView workbookViewId="0">
      <selection activeCell="B17" sqref="B16:B17"/>
    </sheetView>
  </sheetViews>
  <sheetFormatPr defaultRowHeight="15"/>
  <cols>
    <col min="1" max="1" width="11.140625" customWidth="1"/>
    <col min="2" max="2" width="64.42578125" customWidth="1"/>
    <col min="3" max="3" width="16" customWidth="1"/>
    <col min="4" max="5" width="13.42578125" customWidth="1"/>
  </cols>
  <sheetData>
    <row r="1" spans="1:6">
      <c r="A1" s="115"/>
      <c r="B1" s="116"/>
      <c r="C1" s="116"/>
      <c r="D1" s="116"/>
      <c r="E1" s="116"/>
      <c r="F1" s="135"/>
    </row>
    <row r="2" spans="1:6" ht="26.25" customHeight="1">
      <c r="A2" s="419"/>
      <c r="B2" s="420"/>
      <c r="C2" s="420"/>
      <c r="D2" s="420"/>
      <c r="E2" s="420"/>
    </row>
    <row r="3" spans="1:6" ht="30" customHeight="1">
      <c r="A3" s="418"/>
      <c r="B3" s="422"/>
      <c r="C3" s="422"/>
      <c r="D3" s="422"/>
      <c r="E3" s="422"/>
    </row>
    <row r="5" spans="1:6">
      <c r="A5" s="4"/>
    </row>
    <row r="6" spans="1:6" ht="15.75">
      <c r="A6" s="2"/>
      <c r="B6" s="3"/>
      <c r="C6" s="85"/>
      <c r="D6" s="85"/>
      <c r="E6" s="85"/>
    </row>
    <row r="7" spans="1:6">
      <c r="A7" s="42"/>
      <c r="B7" s="41"/>
      <c r="C7" s="53"/>
      <c r="D7" s="53"/>
      <c r="E7" s="53"/>
    </row>
    <row r="8" spans="1:6">
      <c r="A8" s="5"/>
      <c r="B8" s="41"/>
      <c r="C8" s="53"/>
      <c r="D8" s="53"/>
      <c r="E8" s="53"/>
    </row>
    <row r="9" spans="1:6">
      <c r="A9" s="66"/>
      <c r="B9" s="67"/>
      <c r="C9" s="53"/>
      <c r="D9" s="53"/>
      <c r="E9" s="53"/>
    </row>
    <row r="10" spans="1:6">
      <c r="A10" s="50"/>
      <c r="B10" s="67"/>
      <c r="C10" s="53"/>
      <c r="D10" s="53"/>
      <c r="E10" s="53"/>
    </row>
    <row r="11" spans="1:6">
      <c r="A11" s="5"/>
      <c r="B11" s="41"/>
      <c r="C11" s="53"/>
      <c r="D11" s="53"/>
      <c r="E11" s="53"/>
    </row>
    <row r="12" spans="1:6">
      <c r="A12" s="5"/>
      <c r="B12" s="41"/>
      <c r="C12" s="53"/>
      <c r="D12" s="53"/>
      <c r="E12" s="53"/>
    </row>
    <row r="13" spans="1:6">
      <c r="A13" s="5"/>
      <c r="B13" s="41"/>
      <c r="C13" s="53"/>
      <c r="D13" s="53"/>
      <c r="E13" s="53"/>
    </row>
    <row r="14" spans="1:6">
      <c r="A14" s="5"/>
      <c r="B14" s="41"/>
      <c r="C14" s="53"/>
      <c r="D14" s="53"/>
      <c r="E14" s="53"/>
    </row>
    <row r="15" spans="1:6">
      <c r="A15" s="5"/>
      <c r="B15" s="41"/>
      <c r="C15" s="53"/>
      <c r="D15" s="53"/>
      <c r="E15" s="53"/>
    </row>
    <row r="16" spans="1:6">
      <c r="A16" s="50"/>
      <c r="B16" s="67"/>
      <c r="C16" s="53"/>
      <c r="D16" s="53"/>
      <c r="E16" s="53"/>
    </row>
    <row r="17" spans="1:5">
      <c r="A17" s="17"/>
      <c r="B17" s="41"/>
      <c r="C17" s="53"/>
      <c r="D17" s="53"/>
      <c r="E17" s="53"/>
    </row>
    <row r="18" spans="1:5">
      <c r="A18" s="17"/>
      <c r="B18" s="41"/>
      <c r="C18" s="53"/>
      <c r="D18" s="53"/>
      <c r="E18" s="53"/>
    </row>
    <row r="19" spans="1:5">
      <c r="A19" s="22"/>
      <c r="B19" s="41"/>
      <c r="C19" s="53"/>
      <c r="D19" s="53"/>
      <c r="E19" s="53"/>
    </row>
    <row r="20" spans="1:5">
      <c r="A20" s="22"/>
      <c r="B20" s="41"/>
      <c r="C20" s="53"/>
      <c r="D20" s="53"/>
      <c r="E20" s="53"/>
    </row>
    <row r="21" spans="1:5">
      <c r="A21" s="22"/>
      <c r="B21" s="41"/>
      <c r="C21" s="53"/>
      <c r="D21" s="53"/>
      <c r="E21" s="53"/>
    </row>
    <row r="22" spans="1:5">
      <c r="A22" s="17"/>
      <c r="B22" s="41"/>
      <c r="C22" s="53"/>
      <c r="D22" s="53"/>
      <c r="E22" s="53"/>
    </row>
    <row r="23" spans="1:5">
      <c r="A23" s="17"/>
      <c r="B23" s="41"/>
      <c r="C23" s="53"/>
      <c r="D23" s="53"/>
      <c r="E23" s="53"/>
    </row>
    <row r="24" spans="1:5">
      <c r="A24" s="17"/>
      <c r="B24" s="41"/>
      <c r="C24" s="53"/>
      <c r="D24" s="53"/>
      <c r="E24" s="53"/>
    </row>
    <row r="25" spans="1:5">
      <c r="A25" s="64"/>
      <c r="B25" s="67"/>
      <c r="C25" s="53"/>
      <c r="D25" s="53"/>
      <c r="E25" s="53"/>
    </row>
    <row r="26" spans="1:5">
      <c r="A26" s="16"/>
      <c r="B26" s="41"/>
      <c r="C26" s="53"/>
      <c r="D26" s="53"/>
      <c r="E26" s="53"/>
    </row>
    <row r="27" spans="1:5">
      <c r="A27" s="16"/>
      <c r="B27" s="41"/>
      <c r="C27" s="53"/>
      <c r="D27" s="53"/>
      <c r="E27" s="53"/>
    </row>
    <row r="28" spans="1:5">
      <c r="A28" s="16"/>
      <c r="B28" s="41"/>
      <c r="C28" s="53"/>
      <c r="D28" s="53"/>
      <c r="E28" s="53"/>
    </row>
    <row r="29" spans="1:5">
      <c r="A29" s="16"/>
      <c r="B29" s="41"/>
      <c r="C29" s="53"/>
      <c r="D29" s="53"/>
      <c r="E29" s="53"/>
    </row>
    <row r="30" spans="1:5">
      <c r="A30" s="16"/>
      <c r="B30" s="41"/>
      <c r="C30" s="53"/>
      <c r="D30" s="53"/>
      <c r="E30" s="53"/>
    </row>
    <row r="31" spans="1:5">
      <c r="A31" s="16"/>
      <c r="B31" s="41"/>
      <c r="C31" s="53"/>
      <c r="D31" s="53"/>
      <c r="E31" s="53"/>
    </row>
    <row r="32" spans="1:5">
      <c r="A32" s="16"/>
      <c r="B32" s="41"/>
      <c r="C32" s="53"/>
      <c r="D32" s="53"/>
      <c r="E32" s="53"/>
    </row>
    <row r="33" spans="1:5">
      <c r="A33" s="16"/>
      <c r="B33" s="41"/>
      <c r="C33" s="53"/>
      <c r="D33" s="53"/>
      <c r="E33" s="53"/>
    </row>
    <row r="34" spans="1:5">
      <c r="A34" s="16"/>
      <c r="B34" s="41"/>
      <c r="C34" s="53"/>
      <c r="D34" s="53"/>
      <c r="E34" s="53"/>
    </row>
    <row r="35" spans="1:5">
      <c r="A35" s="29"/>
      <c r="B35" s="41"/>
      <c r="C35" s="53"/>
      <c r="D35" s="53"/>
      <c r="E35" s="53"/>
    </row>
    <row r="36" spans="1:5">
      <c r="A36" s="16"/>
      <c r="B36" s="41"/>
      <c r="C36" s="53"/>
      <c r="D36" s="53"/>
      <c r="E36" s="53"/>
    </row>
    <row r="37" spans="1:5">
      <c r="A37" s="29"/>
      <c r="B37" s="41"/>
      <c r="C37" s="53"/>
      <c r="D37" s="53"/>
      <c r="E37" s="53"/>
    </row>
    <row r="38" spans="1:5">
      <c r="A38" s="29"/>
      <c r="B38" s="41"/>
      <c r="C38" s="53"/>
      <c r="D38" s="53"/>
      <c r="E38" s="53"/>
    </row>
    <row r="39" spans="1:5">
      <c r="A39" s="64"/>
      <c r="B39" s="67"/>
      <c r="C39" s="53"/>
      <c r="D39" s="53"/>
      <c r="E39" s="53"/>
    </row>
    <row r="40" spans="1:5" ht="15.75">
      <c r="A40" s="83"/>
      <c r="B40" s="134"/>
      <c r="C40" s="53"/>
      <c r="D40" s="53"/>
      <c r="E40" s="53"/>
    </row>
    <row r="41" spans="1:5">
      <c r="A41" s="45"/>
      <c r="B41" s="41"/>
      <c r="C41" s="53"/>
      <c r="D41" s="53"/>
      <c r="E41" s="53"/>
    </row>
    <row r="42" spans="1:5">
      <c r="A42" s="45"/>
      <c r="B42" s="41"/>
      <c r="C42" s="53"/>
      <c r="D42" s="53"/>
      <c r="E42" s="53"/>
    </row>
    <row r="43" spans="1:5">
      <c r="A43" s="45"/>
      <c r="B43" s="41"/>
      <c r="C43" s="53"/>
      <c r="D43" s="53"/>
      <c r="E43" s="53"/>
    </row>
    <row r="44" spans="1:5">
      <c r="A44" s="45"/>
      <c r="B44" s="41"/>
      <c r="C44" s="53"/>
      <c r="D44" s="53"/>
      <c r="E44" s="53"/>
    </row>
    <row r="45" spans="1:5">
      <c r="A45" s="6"/>
      <c r="B45" s="41"/>
      <c r="C45" s="53"/>
      <c r="D45" s="53"/>
      <c r="E45" s="53"/>
    </row>
    <row r="46" spans="1:5">
      <c r="A46" s="6"/>
      <c r="B46" s="41"/>
      <c r="C46" s="53"/>
      <c r="D46" s="53"/>
      <c r="E46" s="53"/>
    </row>
    <row r="47" spans="1:5">
      <c r="A47" s="6"/>
      <c r="B47" s="41"/>
      <c r="C47" s="53"/>
      <c r="D47" s="53"/>
      <c r="E47" s="53"/>
    </row>
    <row r="48" spans="1:5">
      <c r="A48" s="65"/>
      <c r="B48" s="67"/>
      <c r="C48" s="53"/>
      <c r="D48" s="53"/>
      <c r="E48" s="53"/>
    </row>
    <row r="49" spans="1:5">
      <c r="A49" s="17"/>
      <c r="B49" s="41"/>
      <c r="C49" s="53"/>
      <c r="D49" s="53"/>
      <c r="E49" s="53"/>
    </row>
    <row r="50" spans="1:5">
      <c r="A50" s="17"/>
      <c r="B50" s="41"/>
      <c r="C50" s="53"/>
      <c r="D50" s="53"/>
      <c r="E50" s="53"/>
    </row>
    <row r="51" spans="1:5">
      <c r="A51" s="17"/>
      <c r="B51" s="41"/>
      <c r="C51" s="53"/>
      <c r="D51" s="53"/>
      <c r="E51" s="53"/>
    </row>
    <row r="52" spans="1:5">
      <c r="A52" s="17"/>
      <c r="B52" s="41"/>
      <c r="C52" s="53"/>
      <c r="D52" s="53"/>
      <c r="E52" s="53"/>
    </row>
    <row r="53" spans="1:5">
      <c r="A53" s="64"/>
      <c r="B53" s="67"/>
      <c r="C53" s="53"/>
      <c r="D53" s="53"/>
      <c r="E53" s="53"/>
    </row>
    <row r="54" spans="1:5">
      <c r="A54" s="17"/>
      <c r="B54" s="41"/>
      <c r="C54" s="53"/>
      <c r="D54" s="53"/>
      <c r="E54" s="53"/>
    </row>
    <row r="55" spans="1:5">
      <c r="A55" s="17"/>
      <c r="B55" s="41"/>
      <c r="C55" s="53"/>
      <c r="D55" s="53"/>
      <c r="E55" s="53"/>
    </row>
    <row r="56" spans="1:5">
      <c r="A56" s="17"/>
      <c r="B56" s="41"/>
      <c r="C56" s="53"/>
      <c r="D56" s="53"/>
      <c r="E56" s="53"/>
    </row>
    <row r="57" spans="1:5">
      <c r="A57" s="17"/>
      <c r="B57" s="41"/>
      <c r="C57" s="53"/>
      <c r="D57" s="53"/>
      <c r="E57" s="53"/>
    </row>
    <row r="58" spans="1:5">
      <c r="A58" s="17"/>
      <c r="B58" s="41"/>
      <c r="C58" s="53"/>
      <c r="D58" s="53"/>
      <c r="E58" s="53"/>
    </row>
    <row r="59" spans="1:5">
      <c r="A59" s="17"/>
      <c r="B59" s="41"/>
      <c r="C59" s="53"/>
      <c r="D59" s="53"/>
      <c r="E59" s="53"/>
    </row>
    <row r="60" spans="1:5">
      <c r="A60" s="17"/>
      <c r="B60" s="41"/>
      <c r="C60" s="53"/>
      <c r="D60" s="53"/>
      <c r="E60" s="53"/>
    </row>
    <row r="61" spans="1:5">
      <c r="A61" s="17"/>
      <c r="B61" s="41"/>
      <c r="C61" s="53"/>
      <c r="D61" s="53"/>
      <c r="E61" s="53"/>
    </row>
    <row r="62" spans="1:5">
      <c r="A62" s="64"/>
      <c r="B62" s="67"/>
      <c r="C62" s="53"/>
      <c r="D62" s="53"/>
      <c r="E62" s="53"/>
    </row>
    <row r="63" spans="1:5" ht="15.75">
      <c r="A63" s="83"/>
      <c r="B63" s="134"/>
      <c r="C63" s="53"/>
      <c r="D63" s="53"/>
      <c r="E63" s="53"/>
    </row>
    <row r="64" spans="1:5" ht="15.75">
      <c r="A64" s="46"/>
      <c r="B64" s="47"/>
      <c r="C64" s="53"/>
      <c r="D64" s="53"/>
      <c r="E64" s="53"/>
    </row>
    <row r="65" spans="1:5">
      <c r="A65" s="20"/>
      <c r="B65" s="9"/>
      <c r="C65" s="20"/>
      <c r="D65" s="20"/>
      <c r="E65" s="20"/>
    </row>
    <row r="66" spans="1:5">
      <c r="A66" s="18"/>
      <c r="B66" s="9"/>
      <c r="C66" s="18"/>
      <c r="D66" s="18"/>
      <c r="E66" s="18"/>
    </row>
    <row r="67" spans="1:5">
      <c r="A67" s="48"/>
      <c r="B67" s="5"/>
      <c r="C67" s="48"/>
      <c r="D67" s="48"/>
      <c r="E67" s="48"/>
    </row>
    <row r="68" spans="1:5">
      <c r="A68" s="48"/>
      <c r="B68" s="5"/>
      <c r="C68" s="48"/>
      <c r="D68" s="48"/>
      <c r="E68" s="48"/>
    </row>
    <row r="69" spans="1:5">
      <c r="A69" s="18"/>
      <c r="B69" s="9"/>
      <c r="C69" s="48"/>
      <c r="D69" s="48"/>
      <c r="E69" s="48"/>
    </row>
    <row r="70" spans="1:5">
      <c r="A70" s="48"/>
      <c r="B70" s="5"/>
      <c r="C70" s="48"/>
      <c r="D70" s="48"/>
      <c r="E70" s="48"/>
    </row>
    <row r="71" spans="1:5">
      <c r="A71" s="48"/>
      <c r="B71" s="5"/>
      <c r="C71" s="48"/>
      <c r="D71" s="48"/>
      <c r="E71" s="48"/>
    </row>
    <row r="72" spans="1:5">
      <c r="A72" s="48"/>
      <c r="B72" s="5"/>
      <c r="C72" s="48"/>
      <c r="D72" s="48"/>
      <c r="E72" s="48"/>
    </row>
    <row r="73" spans="1:5">
      <c r="A73" s="49"/>
      <c r="B73" s="50"/>
      <c r="C73" s="18"/>
      <c r="D73" s="18"/>
      <c r="E73" s="18"/>
    </row>
    <row r="74" spans="1:5">
      <c r="A74" s="48"/>
      <c r="B74" s="5"/>
      <c r="C74" s="48"/>
      <c r="D74" s="48"/>
      <c r="E74" s="48"/>
    </row>
    <row r="75" spans="1:5">
      <c r="A75" s="17"/>
      <c r="B75" s="5"/>
      <c r="C75" s="17"/>
      <c r="D75" s="17"/>
      <c r="E75" s="17"/>
    </row>
    <row r="76" spans="1:5">
      <c r="A76" s="48"/>
      <c r="B76" s="5"/>
      <c r="C76" s="48"/>
      <c r="D76" s="48"/>
      <c r="E76" s="48"/>
    </row>
    <row r="77" spans="1:5">
      <c r="A77" s="48"/>
      <c r="B77" s="5"/>
      <c r="C77" s="48"/>
      <c r="D77" s="48"/>
      <c r="E77" s="48"/>
    </row>
    <row r="78" spans="1:5">
      <c r="A78" s="49"/>
      <c r="B78" s="50"/>
      <c r="C78" s="18"/>
      <c r="D78" s="18"/>
      <c r="E78" s="18"/>
    </row>
    <row r="79" spans="1:5">
      <c r="A79" s="17"/>
      <c r="B79" s="5"/>
      <c r="C79" s="17"/>
      <c r="D79" s="17"/>
      <c r="E79" s="17"/>
    </row>
    <row r="80" spans="1:5" ht="15.75">
      <c r="A80" s="51"/>
      <c r="B80" s="52"/>
      <c r="C80" s="18"/>
      <c r="D80" s="18"/>
      <c r="E80" s="144"/>
    </row>
    <row r="81" spans="1:5" ht="15.75">
      <c r="A81" s="56"/>
      <c r="B81" s="57"/>
      <c r="C81" s="53"/>
      <c r="D81" s="53"/>
      <c r="E81" s="53"/>
    </row>
    <row r="82" spans="1:5" ht="15.75">
      <c r="A82" s="2"/>
      <c r="B82" s="3"/>
      <c r="C82" s="85"/>
      <c r="D82" s="85"/>
      <c r="E82" s="85"/>
    </row>
    <row r="83" spans="1:5">
      <c r="A83" s="5"/>
      <c r="B83" s="6"/>
      <c r="C83" s="38"/>
      <c r="D83" s="38"/>
      <c r="E83" s="38"/>
    </row>
    <row r="84" spans="1:5">
      <c r="A84" s="5"/>
      <c r="B84" s="6"/>
      <c r="C84" s="38"/>
      <c r="D84" s="38"/>
      <c r="E84" s="38"/>
    </row>
    <row r="85" spans="1:5">
      <c r="A85" s="5"/>
      <c r="B85" s="6"/>
      <c r="C85" s="38"/>
      <c r="D85" s="38"/>
      <c r="E85" s="38"/>
    </row>
    <row r="86" spans="1:5">
      <c r="A86" s="5"/>
      <c r="B86" s="6"/>
      <c r="C86" s="38"/>
      <c r="D86" s="38"/>
      <c r="E86" s="38"/>
    </row>
    <row r="87" spans="1:5">
      <c r="A87" s="5"/>
      <c r="B87" s="6"/>
      <c r="C87" s="38"/>
      <c r="D87" s="38"/>
      <c r="E87" s="38"/>
    </row>
    <row r="88" spans="1:5">
      <c r="A88" s="5"/>
      <c r="B88" s="6"/>
      <c r="C88" s="38"/>
      <c r="D88" s="38"/>
      <c r="E88" s="38"/>
    </row>
    <row r="89" spans="1:5">
      <c r="A89" s="50"/>
      <c r="B89" s="65"/>
      <c r="C89" s="38"/>
      <c r="D89" s="38"/>
      <c r="E89" s="38"/>
    </row>
    <row r="90" spans="1:5">
      <c r="A90" s="5"/>
      <c r="B90" s="6"/>
      <c r="C90" s="38"/>
      <c r="D90" s="38"/>
      <c r="E90" s="38"/>
    </row>
    <row r="91" spans="1:5">
      <c r="A91" s="5"/>
      <c r="B91" s="6"/>
      <c r="C91" s="38"/>
      <c r="D91" s="38"/>
      <c r="E91" s="38"/>
    </row>
    <row r="92" spans="1:5">
      <c r="A92" s="5"/>
      <c r="B92" s="6"/>
      <c r="C92" s="38"/>
      <c r="D92" s="38"/>
      <c r="E92" s="38"/>
    </row>
    <row r="93" spans="1:5">
      <c r="A93" s="5"/>
      <c r="B93" s="6"/>
      <c r="C93" s="38"/>
      <c r="D93" s="38"/>
      <c r="E93" s="38"/>
    </row>
    <row r="94" spans="1:5">
      <c r="A94" s="5"/>
      <c r="B94" s="6"/>
      <c r="C94" s="38"/>
      <c r="D94" s="38"/>
      <c r="E94" s="38"/>
    </row>
    <row r="95" spans="1:5">
      <c r="A95" s="5"/>
      <c r="B95" s="6"/>
      <c r="C95" s="38"/>
      <c r="D95" s="38"/>
      <c r="E95" s="38"/>
    </row>
    <row r="96" spans="1:5">
      <c r="A96" s="50"/>
      <c r="B96" s="65"/>
      <c r="C96" s="38"/>
      <c r="D96" s="38"/>
      <c r="E96" s="38"/>
    </row>
    <row r="97" spans="1:5">
      <c r="A97" s="17"/>
      <c r="B97" s="6"/>
      <c r="C97" s="38"/>
      <c r="D97" s="38"/>
      <c r="E97" s="38"/>
    </row>
    <row r="98" spans="1:5">
      <c r="A98" s="17"/>
      <c r="B98" s="6"/>
      <c r="C98" s="38"/>
      <c r="D98" s="38"/>
      <c r="E98" s="38"/>
    </row>
    <row r="99" spans="1:5">
      <c r="A99" s="17"/>
      <c r="B99" s="6"/>
      <c r="C99" s="38"/>
      <c r="D99" s="38"/>
      <c r="E99" s="38"/>
    </row>
    <row r="100" spans="1:5">
      <c r="A100" s="17"/>
      <c r="B100" s="6"/>
      <c r="C100" s="38"/>
      <c r="D100" s="38"/>
      <c r="E100" s="38"/>
    </row>
    <row r="101" spans="1:5">
      <c r="A101" s="17"/>
      <c r="B101" s="6"/>
      <c r="C101" s="38"/>
      <c r="D101" s="38"/>
      <c r="E101" s="38"/>
    </row>
    <row r="102" spans="1:5">
      <c r="A102" s="17"/>
      <c r="B102" s="6"/>
      <c r="C102" s="38"/>
      <c r="D102" s="38"/>
      <c r="E102" s="38"/>
    </row>
    <row r="103" spans="1:5">
      <c r="A103" s="17"/>
      <c r="B103" s="6"/>
      <c r="C103" s="38"/>
      <c r="D103" s="38"/>
      <c r="E103" s="38"/>
    </row>
    <row r="104" spans="1:5">
      <c r="A104" s="17"/>
      <c r="B104" s="6"/>
      <c r="C104" s="38"/>
      <c r="D104" s="38"/>
      <c r="E104" s="38"/>
    </row>
    <row r="105" spans="1:5">
      <c r="A105" s="17"/>
      <c r="B105" s="6"/>
      <c r="C105" s="38"/>
      <c r="D105" s="38"/>
      <c r="E105" s="38"/>
    </row>
    <row r="106" spans="1:5">
      <c r="A106" s="17"/>
      <c r="B106" s="6"/>
      <c r="C106" s="38"/>
      <c r="D106" s="38"/>
      <c r="E106" s="38"/>
    </row>
    <row r="107" spans="1:5">
      <c r="A107" s="64"/>
      <c r="B107" s="65"/>
      <c r="C107" s="38"/>
      <c r="D107" s="38"/>
      <c r="E107" s="38"/>
    </row>
    <row r="108" spans="1:5">
      <c r="A108" s="17"/>
      <c r="B108" s="6"/>
      <c r="C108" s="38"/>
      <c r="D108" s="38"/>
      <c r="E108" s="38"/>
    </row>
    <row r="109" spans="1:5">
      <c r="A109" s="5"/>
      <c r="B109" s="6"/>
      <c r="C109" s="38"/>
      <c r="D109" s="38"/>
      <c r="E109" s="38"/>
    </row>
    <row r="110" spans="1:5">
      <c r="A110" s="17"/>
      <c r="B110" s="6"/>
      <c r="C110" s="38"/>
      <c r="D110" s="38"/>
      <c r="E110" s="38"/>
    </row>
    <row r="111" spans="1:5">
      <c r="A111" s="50"/>
      <c r="B111" s="65"/>
      <c r="C111" s="38"/>
      <c r="D111" s="38"/>
      <c r="E111" s="38"/>
    </row>
    <row r="112" spans="1:5" ht="15.75">
      <c r="A112" s="83"/>
      <c r="B112" s="88"/>
      <c r="C112" s="38"/>
      <c r="D112" s="38"/>
      <c r="E112" s="38"/>
    </row>
    <row r="113" spans="1:5">
      <c r="A113" s="5"/>
      <c r="B113" s="6"/>
      <c r="C113" s="38"/>
      <c r="D113" s="38"/>
      <c r="E113" s="38"/>
    </row>
    <row r="114" spans="1:5">
      <c r="A114" s="5"/>
      <c r="B114" s="6"/>
      <c r="C114" s="38"/>
      <c r="D114" s="38"/>
      <c r="E114" s="38"/>
    </row>
    <row r="115" spans="1:5">
      <c r="A115" s="5"/>
      <c r="B115" s="6"/>
      <c r="C115" s="38"/>
      <c r="D115" s="38"/>
      <c r="E115" s="38"/>
    </row>
    <row r="116" spans="1:5">
      <c r="A116" s="5"/>
      <c r="B116" s="6"/>
      <c r="C116" s="38"/>
      <c r="D116" s="38"/>
      <c r="E116" s="38"/>
    </row>
    <row r="117" spans="1:5">
      <c r="A117" s="5"/>
      <c r="B117" s="6"/>
      <c r="C117" s="38"/>
      <c r="D117" s="38"/>
      <c r="E117" s="38"/>
    </row>
    <row r="118" spans="1:5">
      <c r="A118" s="50"/>
      <c r="B118" s="65"/>
      <c r="C118" s="38"/>
      <c r="D118" s="38"/>
      <c r="E118" s="38"/>
    </row>
    <row r="119" spans="1:5">
      <c r="A119" s="17"/>
      <c r="B119" s="6"/>
      <c r="C119" s="38"/>
      <c r="D119" s="38"/>
      <c r="E119" s="38"/>
    </row>
    <row r="120" spans="1:5">
      <c r="A120" s="17"/>
      <c r="B120" s="6"/>
      <c r="C120" s="38"/>
      <c r="D120" s="38"/>
      <c r="E120" s="38"/>
    </row>
    <row r="121" spans="1:5">
      <c r="A121" s="17"/>
      <c r="B121" s="6"/>
      <c r="C121" s="38"/>
      <c r="D121" s="38"/>
      <c r="E121" s="38"/>
    </row>
    <row r="122" spans="1:5">
      <c r="A122" s="17"/>
      <c r="B122" s="6"/>
      <c r="C122" s="38"/>
      <c r="D122" s="38"/>
      <c r="E122" s="38"/>
    </row>
    <row r="123" spans="1:5">
      <c r="A123" s="17"/>
      <c r="B123" s="6"/>
      <c r="C123" s="38"/>
      <c r="D123" s="38"/>
      <c r="E123" s="38"/>
    </row>
    <row r="124" spans="1:5">
      <c r="A124" s="50"/>
      <c r="B124" s="65"/>
      <c r="C124" s="38"/>
      <c r="D124" s="38"/>
      <c r="E124" s="38"/>
    </row>
    <row r="125" spans="1:5">
      <c r="A125" s="17"/>
      <c r="B125" s="6"/>
      <c r="C125" s="38"/>
      <c r="D125" s="38"/>
      <c r="E125" s="38"/>
    </row>
    <row r="126" spans="1:5">
      <c r="A126" s="5"/>
      <c r="B126" s="6"/>
      <c r="C126" s="38"/>
      <c r="D126" s="38"/>
      <c r="E126" s="38"/>
    </row>
    <row r="127" spans="1:5">
      <c r="A127" s="17"/>
      <c r="B127" s="6"/>
      <c r="C127" s="38"/>
      <c r="D127" s="38"/>
      <c r="E127" s="38"/>
    </row>
    <row r="128" spans="1:5">
      <c r="A128" s="50"/>
      <c r="B128" s="65"/>
      <c r="C128" s="38"/>
      <c r="D128" s="38"/>
      <c r="E128" s="38"/>
    </row>
    <row r="129" spans="1:5" ht="15.75">
      <c r="A129" s="83"/>
      <c r="B129" s="88"/>
      <c r="C129" s="38"/>
      <c r="D129" s="38"/>
      <c r="E129" s="38"/>
    </row>
    <row r="130" spans="1:5" ht="15.75">
      <c r="A130" s="62"/>
      <c r="B130" s="46"/>
      <c r="C130" s="38"/>
      <c r="D130" s="38"/>
      <c r="E130" s="38"/>
    </row>
    <row r="131" spans="1:5" ht="15.75">
      <c r="A131" s="87"/>
      <c r="B131" s="86"/>
      <c r="C131" s="38"/>
      <c r="D131" s="38"/>
      <c r="E131" s="38"/>
    </row>
    <row r="132" spans="1:5" ht="15.75">
      <c r="A132" s="87"/>
      <c r="B132" s="86"/>
      <c r="C132" s="38"/>
      <c r="D132" s="38"/>
      <c r="E132" s="38"/>
    </row>
    <row r="133" spans="1:5">
      <c r="A133" s="20"/>
      <c r="B133" s="9"/>
      <c r="C133" s="38"/>
      <c r="D133" s="38"/>
      <c r="E133" s="38"/>
    </row>
    <row r="134" spans="1:5">
      <c r="A134" s="18"/>
      <c r="B134" s="9"/>
      <c r="C134" s="38"/>
      <c r="D134" s="38"/>
      <c r="E134" s="38"/>
    </row>
    <row r="135" spans="1:5">
      <c r="A135" s="5"/>
      <c r="B135" s="5"/>
      <c r="C135" s="38"/>
      <c r="D135" s="38"/>
      <c r="E135" s="38"/>
    </row>
    <row r="136" spans="1:5">
      <c r="A136" s="5"/>
      <c r="B136" s="5"/>
      <c r="C136" s="38"/>
      <c r="D136" s="38"/>
      <c r="E136" s="38"/>
    </row>
    <row r="137" spans="1:5">
      <c r="A137" s="5"/>
      <c r="B137" s="5"/>
      <c r="C137" s="38"/>
      <c r="D137" s="38"/>
      <c r="E137" s="38"/>
    </row>
    <row r="138" spans="1:5">
      <c r="A138" s="5"/>
      <c r="B138" s="5"/>
      <c r="C138" s="38"/>
      <c r="D138" s="38"/>
      <c r="E138" s="38"/>
    </row>
    <row r="139" spans="1:5">
      <c r="A139" s="9"/>
      <c r="B139" s="9"/>
      <c r="C139" s="38"/>
      <c r="D139" s="38"/>
      <c r="E139" s="38"/>
    </row>
    <row r="140" spans="1:5">
      <c r="A140" s="48"/>
      <c r="B140" s="5"/>
      <c r="C140" s="38"/>
      <c r="D140" s="38"/>
      <c r="E140" s="38"/>
    </row>
    <row r="141" spans="1:5">
      <c r="A141" s="48"/>
      <c r="B141" s="5"/>
      <c r="C141" s="38"/>
      <c r="D141" s="38"/>
      <c r="E141" s="38"/>
    </row>
    <row r="142" spans="1:5">
      <c r="A142" s="48"/>
      <c r="B142" s="5"/>
      <c r="C142" s="38"/>
      <c r="D142" s="38"/>
      <c r="E142" s="38"/>
    </row>
    <row r="143" spans="1:5">
      <c r="A143" s="48"/>
      <c r="B143" s="5"/>
      <c r="C143" s="38"/>
      <c r="D143" s="38"/>
      <c r="E143" s="38"/>
    </row>
    <row r="144" spans="1:5">
      <c r="A144" s="17"/>
      <c r="B144" s="5"/>
      <c r="C144" s="38"/>
      <c r="D144" s="38"/>
      <c r="E144" s="38"/>
    </row>
    <row r="145" spans="1:5">
      <c r="A145" s="20"/>
      <c r="B145" s="9"/>
      <c r="C145" s="38"/>
      <c r="D145" s="38"/>
      <c r="E145" s="38"/>
    </row>
    <row r="146" spans="1:5">
      <c r="A146" s="17"/>
      <c r="B146" s="5"/>
      <c r="C146" s="38"/>
      <c r="D146" s="38"/>
      <c r="E146" s="38"/>
    </row>
    <row r="147" spans="1:5">
      <c r="A147" s="17"/>
      <c r="B147" s="5"/>
      <c r="C147" s="38"/>
      <c r="D147" s="38"/>
      <c r="E147" s="38"/>
    </row>
    <row r="148" spans="1:5">
      <c r="A148" s="48"/>
      <c r="B148" s="5"/>
      <c r="C148" s="38"/>
      <c r="D148" s="38"/>
      <c r="E148" s="38"/>
    </row>
    <row r="149" spans="1:5">
      <c r="A149" s="48"/>
      <c r="B149" s="5"/>
      <c r="C149" s="38"/>
      <c r="D149" s="38"/>
      <c r="E149" s="38"/>
    </row>
    <row r="150" spans="1:5">
      <c r="A150" s="18"/>
      <c r="B150" s="9"/>
      <c r="C150" s="38"/>
      <c r="D150" s="38"/>
      <c r="E150" s="38"/>
    </row>
    <row r="151" spans="1:5">
      <c r="A151" s="20"/>
      <c r="B151" s="9"/>
      <c r="C151" s="38"/>
      <c r="D151" s="38"/>
      <c r="E151" s="38"/>
    </row>
    <row r="152" spans="1:5" ht="15.75">
      <c r="A152" s="51"/>
      <c r="B152" s="52"/>
      <c r="C152" s="38"/>
      <c r="D152" s="38"/>
      <c r="E152" s="38"/>
    </row>
    <row r="153" spans="1:5" ht="15.75">
      <c r="A153" s="56"/>
      <c r="B153" s="57"/>
      <c r="C153" s="38"/>
      <c r="D153" s="38"/>
      <c r="E153" s="38"/>
    </row>
  </sheetData>
  <mergeCells count="2">
    <mergeCell ref="A2:E2"/>
    <mergeCell ref="A3:E3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workbookViewId="0">
      <selection activeCell="A4" sqref="A4"/>
    </sheetView>
  </sheetViews>
  <sheetFormatPr defaultRowHeight="1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>
      <c r="A1" s="115" t="s">
        <v>277</v>
      </c>
      <c r="B1" s="116"/>
      <c r="C1" s="116"/>
      <c r="D1" s="116"/>
      <c r="E1" s="135"/>
      <c r="F1" s="135"/>
    </row>
    <row r="2" spans="1:6" ht="26.25" customHeight="1">
      <c r="A2" s="419" t="s">
        <v>116</v>
      </c>
      <c r="B2" s="420"/>
      <c r="C2" s="420"/>
      <c r="D2" s="420"/>
      <c r="E2" s="420"/>
    </row>
    <row r="3" spans="1:6" ht="30.75" customHeight="1">
      <c r="A3" s="418" t="s">
        <v>293</v>
      </c>
      <c r="B3" s="422"/>
      <c r="C3" s="422"/>
      <c r="D3" s="422"/>
      <c r="E3" s="422"/>
    </row>
    <row r="5" spans="1:6">
      <c r="A5" s="4" t="s">
        <v>252</v>
      </c>
    </row>
    <row r="6" spans="1:6" ht="48.75" customHeight="1">
      <c r="A6" s="2" t="s">
        <v>379</v>
      </c>
      <c r="B6" s="3" t="s">
        <v>380</v>
      </c>
      <c r="C6" s="85" t="s">
        <v>342</v>
      </c>
      <c r="D6" s="85" t="s">
        <v>343</v>
      </c>
      <c r="E6" s="85" t="s">
        <v>341</v>
      </c>
    </row>
    <row r="7" spans="1:6">
      <c r="A7" s="42" t="s">
        <v>730</v>
      </c>
      <c r="B7" s="41" t="s">
        <v>407</v>
      </c>
      <c r="C7" s="53"/>
      <c r="D7" s="53"/>
      <c r="E7" s="53"/>
    </row>
    <row r="8" spans="1:6">
      <c r="A8" s="5" t="s">
        <v>731</v>
      </c>
      <c r="B8" s="41" t="s">
        <v>414</v>
      </c>
      <c r="C8" s="53"/>
      <c r="D8" s="53"/>
      <c r="E8" s="53"/>
    </row>
    <row r="9" spans="1:6">
      <c r="A9" s="66" t="s">
        <v>11</v>
      </c>
      <c r="B9" s="67" t="s">
        <v>415</v>
      </c>
      <c r="C9" s="53"/>
      <c r="D9" s="53"/>
      <c r="E9" s="53"/>
    </row>
    <row r="10" spans="1:6">
      <c r="A10" s="50" t="s">
        <v>840</v>
      </c>
      <c r="B10" s="67" t="s">
        <v>416</v>
      </c>
      <c r="C10" s="53"/>
      <c r="D10" s="53"/>
      <c r="E10" s="53"/>
    </row>
    <row r="11" spans="1:6">
      <c r="A11" s="5" t="s">
        <v>741</v>
      </c>
      <c r="B11" s="41" t="s">
        <v>423</v>
      </c>
      <c r="C11" s="53"/>
      <c r="D11" s="53"/>
      <c r="E11" s="53"/>
    </row>
    <row r="12" spans="1:6">
      <c r="A12" s="5" t="s">
        <v>12</v>
      </c>
      <c r="B12" s="41" t="s">
        <v>428</v>
      </c>
      <c r="C12" s="53"/>
      <c r="D12" s="53"/>
      <c r="E12" s="53"/>
    </row>
    <row r="13" spans="1:6">
      <c r="A13" s="5" t="s">
        <v>746</v>
      </c>
      <c r="B13" s="41" t="s">
        <v>443</v>
      </c>
      <c r="C13" s="53"/>
      <c r="D13" s="53"/>
      <c r="E13" s="53"/>
    </row>
    <row r="14" spans="1:6">
      <c r="A14" s="5" t="s">
        <v>747</v>
      </c>
      <c r="B14" s="41" t="s">
        <v>448</v>
      </c>
      <c r="C14" s="53"/>
      <c r="D14" s="53"/>
      <c r="E14" s="53"/>
    </row>
    <row r="15" spans="1:6">
      <c r="A15" s="5" t="s">
        <v>750</v>
      </c>
      <c r="B15" s="41" t="s">
        <v>461</v>
      </c>
      <c r="C15" s="53"/>
      <c r="D15" s="53"/>
      <c r="E15" s="53"/>
    </row>
    <row r="16" spans="1:6">
      <c r="A16" s="50" t="s">
        <v>751</v>
      </c>
      <c r="B16" s="67" t="s">
        <v>462</v>
      </c>
      <c r="C16" s="53"/>
      <c r="D16" s="53"/>
      <c r="E16" s="53"/>
    </row>
    <row r="17" spans="1:5">
      <c r="A17" s="17" t="s">
        <v>463</v>
      </c>
      <c r="B17" s="41" t="s">
        <v>464</v>
      </c>
      <c r="C17" s="53"/>
      <c r="D17" s="53"/>
      <c r="E17" s="53"/>
    </row>
    <row r="18" spans="1:5">
      <c r="A18" s="17" t="s">
        <v>775</v>
      </c>
      <c r="B18" s="41" t="s">
        <v>465</v>
      </c>
      <c r="C18" s="53"/>
      <c r="D18" s="53"/>
      <c r="E18" s="53"/>
    </row>
    <row r="19" spans="1:5">
      <c r="A19" s="22" t="s">
        <v>846</v>
      </c>
      <c r="B19" s="41" t="s">
        <v>466</v>
      </c>
      <c r="C19" s="53"/>
      <c r="D19" s="53"/>
      <c r="E19" s="53"/>
    </row>
    <row r="20" spans="1:5">
      <c r="A20" s="22" t="s">
        <v>847</v>
      </c>
      <c r="B20" s="41" t="s">
        <v>467</v>
      </c>
      <c r="C20" s="53"/>
      <c r="D20" s="53"/>
      <c r="E20" s="53"/>
    </row>
    <row r="21" spans="1:5">
      <c r="A21" s="22" t="s">
        <v>848</v>
      </c>
      <c r="B21" s="41" t="s">
        <v>468</v>
      </c>
      <c r="C21" s="53"/>
      <c r="D21" s="53"/>
      <c r="E21" s="53"/>
    </row>
    <row r="22" spans="1:5">
      <c r="A22" s="17" t="s">
        <v>849</v>
      </c>
      <c r="B22" s="41" t="s">
        <v>469</v>
      </c>
      <c r="C22" s="53"/>
      <c r="D22" s="53"/>
      <c r="E22" s="53"/>
    </row>
    <row r="23" spans="1:5">
      <c r="A23" s="17" t="s">
        <v>850</v>
      </c>
      <c r="B23" s="41" t="s">
        <v>470</v>
      </c>
      <c r="C23" s="53"/>
      <c r="D23" s="53"/>
      <c r="E23" s="53"/>
    </row>
    <row r="24" spans="1:5">
      <c r="A24" s="17" t="s">
        <v>851</v>
      </c>
      <c r="B24" s="41" t="s">
        <v>471</v>
      </c>
      <c r="C24" s="53"/>
      <c r="D24" s="53"/>
      <c r="E24" s="53"/>
    </row>
    <row r="25" spans="1:5">
      <c r="A25" s="64" t="s">
        <v>808</v>
      </c>
      <c r="B25" s="67" t="s">
        <v>472</v>
      </c>
      <c r="C25" s="53"/>
      <c r="D25" s="53"/>
      <c r="E25" s="53"/>
    </row>
    <row r="26" spans="1:5">
      <c r="A26" s="16" t="s">
        <v>852</v>
      </c>
      <c r="B26" s="41" t="s">
        <v>473</v>
      </c>
      <c r="C26" s="53"/>
      <c r="D26" s="53"/>
      <c r="E26" s="53"/>
    </row>
    <row r="27" spans="1:5">
      <c r="A27" s="16" t="s">
        <v>475</v>
      </c>
      <c r="B27" s="41" t="s">
        <v>476</v>
      </c>
      <c r="C27" s="53"/>
      <c r="D27" s="53"/>
      <c r="E27" s="53"/>
    </row>
    <row r="28" spans="1:5">
      <c r="A28" s="16" t="s">
        <v>477</v>
      </c>
      <c r="B28" s="41" t="s">
        <v>478</v>
      </c>
      <c r="C28" s="53"/>
      <c r="D28" s="53"/>
      <c r="E28" s="53"/>
    </row>
    <row r="29" spans="1:5">
      <c r="A29" s="16" t="s">
        <v>810</v>
      </c>
      <c r="B29" s="41" t="s">
        <v>479</v>
      </c>
      <c r="C29" s="53"/>
      <c r="D29" s="53"/>
      <c r="E29" s="53"/>
    </row>
    <row r="30" spans="1:5">
      <c r="A30" s="16" t="s">
        <v>853</v>
      </c>
      <c r="B30" s="41" t="s">
        <v>480</v>
      </c>
      <c r="C30" s="53"/>
      <c r="D30" s="53"/>
      <c r="E30" s="53"/>
    </row>
    <row r="31" spans="1:5">
      <c r="A31" s="16" t="s">
        <v>812</v>
      </c>
      <c r="B31" s="41" t="s">
        <v>481</v>
      </c>
      <c r="C31" s="53"/>
      <c r="D31" s="53"/>
      <c r="E31" s="53"/>
    </row>
    <row r="32" spans="1:5">
      <c r="A32" s="16" t="s">
        <v>854</v>
      </c>
      <c r="B32" s="41" t="s">
        <v>482</v>
      </c>
      <c r="C32" s="53"/>
      <c r="D32" s="53"/>
      <c r="E32" s="53"/>
    </row>
    <row r="33" spans="1:5">
      <c r="A33" s="16" t="s">
        <v>855</v>
      </c>
      <c r="B33" s="41" t="s">
        <v>484</v>
      </c>
      <c r="C33" s="53"/>
      <c r="D33" s="53"/>
      <c r="E33" s="53"/>
    </row>
    <row r="34" spans="1:5">
      <c r="A34" s="16" t="s">
        <v>485</v>
      </c>
      <c r="B34" s="41" t="s">
        <v>486</v>
      </c>
      <c r="C34" s="53"/>
      <c r="D34" s="53"/>
      <c r="E34" s="53"/>
    </row>
    <row r="35" spans="1:5">
      <c r="A35" s="29" t="s">
        <v>487</v>
      </c>
      <c r="B35" s="41" t="s">
        <v>488</v>
      </c>
      <c r="C35" s="53"/>
      <c r="D35" s="53"/>
      <c r="E35" s="53"/>
    </row>
    <row r="36" spans="1:5">
      <c r="A36" s="16" t="s">
        <v>856</v>
      </c>
      <c r="B36" s="41" t="s">
        <v>489</v>
      </c>
      <c r="C36" s="53"/>
      <c r="D36" s="53"/>
      <c r="E36" s="53"/>
    </row>
    <row r="37" spans="1:5">
      <c r="A37" s="29" t="s">
        <v>213</v>
      </c>
      <c r="B37" s="41" t="s">
        <v>490</v>
      </c>
      <c r="C37" s="53"/>
      <c r="D37" s="53"/>
      <c r="E37" s="53"/>
    </row>
    <row r="38" spans="1:5">
      <c r="A38" s="29" t="s">
        <v>214</v>
      </c>
      <c r="B38" s="41" t="s">
        <v>490</v>
      </c>
      <c r="C38" s="53"/>
      <c r="D38" s="53"/>
      <c r="E38" s="53"/>
    </row>
    <row r="39" spans="1:5">
      <c r="A39" s="64" t="s">
        <v>816</v>
      </c>
      <c r="B39" s="67" t="s">
        <v>491</v>
      </c>
      <c r="C39" s="53"/>
      <c r="D39" s="53"/>
      <c r="E39" s="53"/>
    </row>
    <row r="40" spans="1:5" ht="15.75">
      <c r="A40" s="83" t="s">
        <v>159</v>
      </c>
      <c r="B40" s="134"/>
      <c r="C40" s="53"/>
      <c r="D40" s="53"/>
      <c r="E40" s="53"/>
    </row>
    <row r="41" spans="1:5">
      <c r="A41" s="45" t="s">
        <v>492</v>
      </c>
      <c r="B41" s="41" t="s">
        <v>493</v>
      </c>
      <c r="C41" s="53"/>
      <c r="D41" s="53"/>
      <c r="E41" s="53"/>
    </row>
    <row r="42" spans="1:5">
      <c r="A42" s="45" t="s">
        <v>857</v>
      </c>
      <c r="B42" s="41" t="s">
        <v>494</v>
      </c>
      <c r="C42" s="53"/>
      <c r="D42" s="53"/>
      <c r="E42" s="53"/>
    </row>
    <row r="43" spans="1:5">
      <c r="A43" s="45" t="s">
        <v>496</v>
      </c>
      <c r="B43" s="41" t="s">
        <v>497</v>
      </c>
      <c r="C43" s="53"/>
      <c r="D43" s="53"/>
      <c r="E43" s="53"/>
    </row>
    <row r="44" spans="1:5">
      <c r="A44" s="45" t="s">
        <v>498</v>
      </c>
      <c r="B44" s="41" t="s">
        <v>499</v>
      </c>
      <c r="C44" s="53"/>
      <c r="D44" s="53"/>
      <c r="E44" s="53"/>
    </row>
    <row r="45" spans="1:5">
      <c r="A45" s="6" t="s">
        <v>500</v>
      </c>
      <c r="B45" s="41" t="s">
        <v>501</v>
      </c>
      <c r="C45" s="53"/>
      <c r="D45" s="53"/>
      <c r="E45" s="53"/>
    </row>
    <row r="46" spans="1:5">
      <c r="A46" s="6" t="s">
        <v>502</v>
      </c>
      <c r="B46" s="41" t="s">
        <v>503</v>
      </c>
      <c r="C46" s="53"/>
      <c r="D46" s="53"/>
      <c r="E46" s="53"/>
    </row>
    <row r="47" spans="1:5">
      <c r="A47" s="6" t="s">
        <v>504</v>
      </c>
      <c r="B47" s="41" t="s">
        <v>505</v>
      </c>
      <c r="C47" s="53"/>
      <c r="D47" s="53"/>
      <c r="E47" s="53"/>
    </row>
    <row r="48" spans="1:5">
      <c r="A48" s="65" t="s">
        <v>818</v>
      </c>
      <c r="B48" s="67" t="s">
        <v>506</v>
      </c>
      <c r="C48" s="53"/>
      <c r="D48" s="53"/>
      <c r="E48" s="53"/>
    </row>
    <row r="49" spans="1:5">
      <c r="A49" s="17" t="s">
        <v>507</v>
      </c>
      <c r="B49" s="41" t="s">
        <v>508</v>
      </c>
      <c r="C49" s="53"/>
      <c r="D49" s="53"/>
      <c r="E49" s="53"/>
    </row>
    <row r="50" spans="1:5">
      <c r="A50" s="17" t="s">
        <v>509</v>
      </c>
      <c r="B50" s="41" t="s">
        <v>510</v>
      </c>
      <c r="C50" s="53"/>
      <c r="D50" s="53"/>
      <c r="E50" s="53"/>
    </row>
    <row r="51" spans="1:5">
      <c r="A51" s="17" t="s">
        <v>511</v>
      </c>
      <c r="B51" s="41" t="s">
        <v>512</v>
      </c>
      <c r="C51" s="53"/>
      <c r="D51" s="53"/>
      <c r="E51" s="53"/>
    </row>
    <row r="52" spans="1:5">
      <c r="A52" s="17" t="s">
        <v>513</v>
      </c>
      <c r="B52" s="41" t="s">
        <v>514</v>
      </c>
      <c r="C52" s="53"/>
      <c r="D52" s="53"/>
      <c r="E52" s="53"/>
    </row>
    <row r="53" spans="1:5">
      <c r="A53" s="64" t="s">
        <v>819</v>
      </c>
      <c r="B53" s="67" t="s">
        <v>515</v>
      </c>
      <c r="C53" s="53"/>
      <c r="D53" s="53"/>
      <c r="E53" s="53"/>
    </row>
    <row r="54" spans="1:5">
      <c r="A54" s="17" t="s">
        <v>516</v>
      </c>
      <c r="B54" s="41" t="s">
        <v>517</v>
      </c>
      <c r="C54" s="53"/>
      <c r="D54" s="53"/>
      <c r="E54" s="53"/>
    </row>
    <row r="55" spans="1:5">
      <c r="A55" s="17" t="s">
        <v>0</v>
      </c>
      <c r="B55" s="41" t="s">
        <v>518</v>
      </c>
      <c r="C55" s="53"/>
      <c r="D55" s="53"/>
      <c r="E55" s="53"/>
    </row>
    <row r="56" spans="1:5">
      <c r="A56" s="17" t="s">
        <v>1</v>
      </c>
      <c r="B56" s="41" t="s">
        <v>519</v>
      </c>
      <c r="C56" s="53"/>
      <c r="D56" s="53"/>
      <c r="E56" s="53"/>
    </row>
    <row r="57" spans="1:5">
      <c r="A57" s="17" t="s">
        <v>2</v>
      </c>
      <c r="B57" s="41" t="s">
        <v>520</v>
      </c>
      <c r="C57" s="53"/>
      <c r="D57" s="53"/>
      <c r="E57" s="53"/>
    </row>
    <row r="58" spans="1:5">
      <c r="A58" s="17" t="s">
        <v>3</v>
      </c>
      <c r="B58" s="41" t="s">
        <v>521</v>
      </c>
      <c r="C58" s="53"/>
      <c r="D58" s="53"/>
      <c r="E58" s="53"/>
    </row>
    <row r="59" spans="1:5">
      <c r="A59" s="17" t="s">
        <v>4</v>
      </c>
      <c r="B59" s="41" t="s">
        <v>522</v>
      </c>
      <c r="C59" s="53"/>
      <c r="D59" s="53"/>
      <c r="E59" s="53"/>
    </row>
    <row r="60" spans="1:5">
      <c r="A60" s="17" t="s">
        <v>523</v>
      </c>
      <c r="B60" s="41" t="s">
        <v>524</v>
      </c>
      <c r="C60" s="53"/>
      <c r="D60" s="53"/>
      <c r="E60" s="53"/>
    </row>
    <row r="61" spans="1:5">
      <c r="A61" s="17" t="s">
        <v>5</v>
      </c>
      <c r="B61" s="41" t="s">
        <v>525</v>
      </c>
      <c r="C61" s="53"/>
      <c r="D61" s="53"/>
      <c r="E61" s="53"/>
    </row>
    <row r="62" spans="1:5">
      <c r="A62" s="64" t="s">
        <v>820</v>
      </c>
      <c r="B62" s="67" t="s">
        <v>526</v>
      </c>
      <c r="C62" s="53"/>
      <c r="D62" s="53"/>
      <c r="E62" s="53"/>
    </row>
    <row r="63" spans="1:5" ht="15.75">
      <c r="A63" s="83" t="s">
        <v>158</v>
      </c>
      <c r="B63" s="134"/>
      <c r="C63" s="53"/>
      <c r="D63" s="53"/>
      <c r="E63" s="53"/>
    </row>
    <row r="64" spans="1:5" ht="15.75">
      <c r="A64" s="46" t="s">
        <v>13</v>
      </c>
      <c r="B64" s="47" t="s">
        <v>527</v>
      </c>
      <c r="C64" s="53"/>
      <c r="D64" s="53"/>
      <c r="E64" s="53"/>
    </row>
    <row r="65" spans="1:5">
      <c r="A65" s="20" t="s">
        <v>827</v>
      </c>
      <c r="B65" s="9" t="s">
        <v>535</v>
      </c>
      <c r="C65" s="20"/>
      <c r="D65" s="20"/>
      <c r="E65" s="20"/>
    </row>
    <row r="66" spans="1:5">
      <c r="A66" s="18" t="s">
        <v>830</v>
      </c>
      <c r="B66" s="9" t="s">
        <v>543</v>
      </c>
      <c r="C66" s="18"/>
      <c r="D66" s="18"/>
      <c r="E66" s="18"/>
    </row>
    <row r="67" spans="1:5">
      <c r="A67" s="48" t="s">
        <v>544</v>
      </c>
      <c r="B67" s="5" t="s">
        <v>545</v>
      </c>
      <c r="C67" s="48"/>
      <c r="D67" s="48"/>
      <c r="E67" s="48"/>
    </row>
    <row r="68" spans="1:5">
      <c r="A68" s="48" t="s">
        <v>546</v>
      </c>
      <c r="B68" s="5" t="s">
        <v>547</v>
      </c>
      <c r="C68" s="48"/>
      <c r="D68" s="48"/>
      <c r="E68" s="48"/>
    </row>
    <row r="69" spans="1:5">
      <c r="A69" s="18" t="s">
        <v>548</v>
      </c>
      <c r="B69" s="9" t="s">
        <v>549</v>
      </c>
      <c r="C69" s="48"/>
      <c r="D69" s="48"/>
      <c r="E69" s="48"/>
    </row>
    <row r="70" spans="1:5">
      <c r="A70" s="48" t="s">
        <v>550</v>
      </c>
      <c r="B70" s="5" t="s">
        <v>551</v>
      </c>
      <c r="C70" s="48"/>
      <c r="D70" s="48"/>
      <c r="E70" s="48"/>
    </row>
    <row r="71" spans="1:5">
      <c r="A71" s="48" t="s">
        <v>552</v>
      </c>
      <c r="B71" s="5" t="s">
        <v>553</v>
      </c>
      <c r="C71" s="48"/>
      <c r="D71" s="48"/>
      <c r="E71" s="48"/>
    </row>
    <row r="72" spans="1:5">
      <c r="A72" s="48" t="s">
        <v>554</v>
      </c>
      <c r="B72" s="5" t="s">
        <v>555</v>
      </c>
      <c r="C72" s="48"/>
      <c r="D72" s="48"/>
      <c r="E72" s="48"/>
    </row>
    <row r="73" spans="1:5">
      <c r="A73" s="49" t="s">
        <v>831</v>
      </c>
      <c r="B73" s="50" t="s">
        <v>556</v>
      </c>
      <c r="C73" s="18"/>
      <c r="D73" s="18"/>
      <c r="E73" s="18"/>
    </row>
    <row r="74" spans="1:5">
      <c r="A74" s="48" t="s">
        <v>557</v>
      </c>
      <c r="B74" s="5" t="s">
        <v>558</v>
      </c>
      <c r="C74" s="48"/>
      <c r="D74" s="48"/>
      <c r="E74" s="48"/>
    </row>
    <row r="75" spans="1:5">
      <c r="A75" s="17" t="s">
        <v>559</v>
      </c>
      <c r="B75" s="5" t="s">
        <v>560</v>
      </c>
      <c r="C75" s="17"/>
      <c r="D75" s="17"/>
      <c r="E75" s="17"/>
    </row>
    <row r="76" spans="1:5">
      <c r="A76" s="48" t="s">
        <v>10</v>
      </c>
      <c r="B76" s="5" t="s">
        <v>561</v>
      </c>
      <c r="C76" s="48"/>
      <c r="D76" s="48"/>
      <c r="E76" s="48"/>
    </row>
    <row r="77" spans="1:5">
      <c r="A77" s="48" t="s">
        <v>836</v>
      </c>
      <c r="B77" s="5" t="s">
        <v>562</v>
      </c>
      <c r="C77" s="48"/>
      <c r="D77" s="48"/>
      <c r="E77" s="48"/>
    </row>
    <row r="78" spans="1:5">
      <c r="A78" s="49" t="s">
        <v>837</v>
      </c>
      <c r="B78" s="50" t="s">
        <v>566</v>
      </c>
      <c r="C78" s="18"/>
      <c r="D78" s="18"/>
      <c r="E78" s="18"/>
    </row>
    <row r="79" spans="1:5">
      <c r="A79" s="17" t="s">
        <v>567</v>
      </c>
      <c r="B79" s="5" t="s">
        <v>568</v>
      </c>
      <c r="C79" s="17"/>
      <c r="D79" s="17"/>
      <c r="E79" s="17"/>
    </row>
    <row r="80" spans="1:5" ht="15.75">
      <c r="A80" s="51" t="s">
        <v>14</v>
      </c>
      <c r="B80" s="52" t="s">
        <v>569</v>
      </c>
      <c r="C80" s="18"/>
      <c r="D80" s="18"/>
      <c r="E80" s="18"/>
    </row>
    <row r="81" spans="1:5" ht="15.75">
      <c r="A81" s="56" t="s">
        <v>51</v>
      </c>
      <c r="B81" s="57"/>
      <c r="C81" s="53"/>
      <c r="D81" s="53"/>
      <c r="E81" s="53"/>
    </row>
    <row r="82" spans="1:5" ht="51.75" customHeight="1">
      <c r="A82" s="2" t="s">
        <v>379</v>
      </c>
      <c r="B82" s="3" t="s">
        <v>326</v>
      </c>
      <c r="C82" s="85" t="s">
        <v>342</v>
      </c>
      <c r="D82" s="85" t="s">
        <v>343</v>
      </c>
      <c r="E82" s="85" t="s">
        <v>341</v>
      </c>
    </row>
    <row r="83" spans="1:5">
      <c r="A83" s="5" t="s">
        <v>54</v>
      </c>
      <c r="B83" s="6" t="s">
        <v>582</v>
      </c>
      <c r="C83" s="38"/>
      <c r="D83" s="38"/>
      <c r="E83" s="38"/>
    </row>
    <row r="84" spans="1:5">
      <c r="A84" s="5" t="s">
        <v>583</v>
      </c>
      <c r="B84" s="6" t="s">
        <v>584</v>
      </c>
      <c r="C84" s="38"/>
      <c r="D84" s="38"/>
      <c r="E84" s="38"/>
    </row>
    <row r="85" spans="1:5">
      <c r="A85" s="5" t="s">
        <v>585</v>
      </c>
      <c r="B85" s="6" t="s">
        <v>586</v>
      </c>
      <c r="C85" s="38"/>
      <c r="D85" s="38"/>
      <c r="E85" s="38"/>
    </row>
    <row r="86" spans="1:5">
      <c r="A86" s="5" t="s">
        <v>15</v>
      </c>
      <c r="B86" s="6" t="s">
        <v>587</v>
      </c>
      <c r="C86" s="38"/>
      <c r="D86" s="38"/>
      <c r="E86" s="38"/>
    </row>
    <row r="87" spans="1:5">
      <c r="A87" s="5" t="s">
        <v>16</v>
      </c>
      <c r="B87" s="6" t="s">
        <v>588</v>
      </c>
      <c r="C87" s="38"/>
      <c r="D87" s="38"/>
      <c r="E87" s="38"/>
    </row>
    <row r="88" spans="1:5">
      <c r="A88" s="5" t="s">
        <v>17</v>
      </c>
      <c r="B88" s="6" t="s">
        <v>589</v>
      </c>
      <c r="C88" s="38"/>
      <c r="D88" s="38"/>
      <c r="E88" s="38"/>
    </row>
    <row r="89" spans="1:5">
      <c r="A89" s="50" t="s">
        <v>55</v>
      </c>
      <c r="B89" s="65" t="s">
        <v>590</v>
      </c>
      <c r="C89" s="38"/>
      <c r="D89" s="38"/>
      <c r="E89" s="38"/>
    </row>
    <row r="90" spans="1:5">
      <c r="A90" s="5" t="s">
        <v>57</v>
      </c>
      <c r="B90" s="6" t="s">
        <v>604</v>
      </c>
      <c r="C90" s="38"/>
      <c r="D90" s="38"/>
      <c r="E90" s="38"/>
    </row>
    <row r="91" spans="1:5">
      <c r="A91" s="5" t="s">
        <v>23</v>
      </c>
      <c r="B91" s="6" t="s">
        <v>605</v>
      </c>
      <c r="C91" s="38"/>
      <c r="D91" s="38"/>
      <c r="E91" s="38"/>
    </row>
    <row r="92" spans="1:5">
      <c r="A92" s="5" t="s">
        <v>24</v>
      </c>
      <c r="B92" s="6" t="s">
        <v>606</v>
      </c>
      <c r="C92" s="38"/>
      <c r="D92" s="38"/>
      <c r="E92" s="38"/>
    </row>
    <row r="93" spans="1:5">
      <c r="A93" s="5" t="s">
        <v>25</v>
      </c>
      <c r="B93" s="6" t="s">
        <v>607</v>
      </c>
      <c r="C93" s="38"/>
      <c r="D93" s="38"/>
      <c r="E93" s="38"/>
    </row>
    <row r="94" spans="1:5">
      <c r="A94" s="5" t="s">
        <v>58</v>
      </c>
      <c r="B94" s="6" t="s">
        <v>636</v>
      </c>
      <c r="C94" s="38"/>
      <c r="D94" s="38"/>
      <c r="E94" s="38"/>
    </row>
    <row r="95" spans="1:5">
      <c r="A95" s="5" t="s">
        <v>30</v>
      </c>
      <c r="B95" s="6" t="s">
        <v>637</v>
      </c>
      <c r="C95" s="38"/>
      <c r="D95" s="38"/>
      <c r="E95" s="38"/>
    </row>
    <row r="96" spans="1:5">
      <c r="A96" s="50" t="s">
        <v>59</v>
      </c>
      <c r="B96" s="65" t="s">
        <v>638</v>
      </c>
      <c r="C96" s="38"/>
      <c r="D96" s="38"/>
      <c r="E96" s="38"/>
    </row>
    <row r="97" spans="1:5">
      <c r="A97" s="17" t="s">
        <v>639</v>
      </c>
      <c r="B97" s="6" t="s">
        <v>640</v>
      </c>
      <c r="C97" s="38"/>
      <c r="D97" s="38"/>
      <c r="E97" s="38"/>
    </row>
    <row r="98" spans="1:5">
      <c r="A98" s="17" t="s">
        <v>31</v>
      </c>
      <c r="B98" s="6" t="s">
        <v>641</v>
      </c>
      <c r="C98" s="38"/>
      <c r="D98" s="38"/>
      <c r="E98" s="38"/>
    </row>
    <row r="99" spans="1:5">
      <c r="A99" s="17" t="s">
        <v>32</v>
      </c>
      <c r="B99" s="6" t="s">
        <v>644</v>
      </c>
      <c r="C99" s="38"/>
      <c r="D99" s="38"/>
      <c r="E99" s="38"/>
    </row>
    <row r="100" spans="1:5">
      <c r="A100" s="17" t="s">
        <v>33</v>
      </c>
      <c r="B100" s="6" t="s">
        <v>645</v>
      </c>
      <c r="C100" s="38"/>
      <c r="D100" s="38"/>
      <c r="E100" s="38"/>
    </row>
    <row r="101" spans="1:5">
      <c r="A101" s="17" t="s">
        <v>652</v>
      </c>
      <c r="B101" s="6" t="s">
        <v>653</v>
      </c>
      <c r="C101" s="38"/>
      <c r="D101" s="38"/>
      <c r="E101" s="38"/>
    </row>
    <row r="102" spans="1:5">
      <c r="A102" s="17" t="s">
        <v>654</v>
      </c>
      <c r="B102" s="6" t="s">
        <v>655</v>
      </c>
      <c r="C102" s="38"/>
      <c r="D102" s="38"/>
      <c r="E102" s="38"/>
    </row>
    <row r="103" spans="1:5">
      <c r="A103" s="17" t="s">
        <v>656</v>
      </c>
      <c r="B103" s="6" t="s">
        <v>657</v>
      </c>
      <c r="C103" s="38"/>
      <c r="D103" s="38"/>
      <c r="E103" s="38"/>
    </row>
    <row r="104" spans="1:5">
      <c r="A104" s="17" t="s">
        <v>34</v>
      </c>
      <c r="B104" s="6" t="s">
        <v>658</v>
      </c>
      <c r="C104" s="38"/>
      <c r="D104" s="38"/>
      <c r="E104" s="38"/>
    </row>
    <row r="105" spans="1:5">
      <c r="A105" s="17" t="s">
        <v>35</v>
      </c>
      <c r="B105" s="6" t="s">
        <v>660</v>
      </c>
      <c r="C105" s="38"/>
      <c r="D105" s="38"/>
      <c r="E105" s="38"/>
    </row>
    <row r="106" spans="1:5">
      <c r="A106" s="17" t="s">
        <v>36</v>
      </c>
      <c r="B106" s="6" t="s">
        <v>665</v>
      </c>
      <c r="C106" s="38"/>
      <c r="D106" s="38"/>
      <c r="E106" s="38"/>
    </row>
    <row r="107" spans="1:5">
      <c r="A107" s="64" t="s">
        <v>60</v>
      </c>
      <c r="B107" s="65" t="s">
        <v>669</v>
      </c>
      <c r="C107" s="38"/>
      <c r="D107" s="38"/>
      <c r="E107" s="38"/>
    </row>
    <row r="108" spans="1:5">
      <c r="A108" s="17" t="s">
        <v>681</v>
      </c>
      <c r="B108" s="6" t="s">
        <v>682</v>
      </c>
      <c r="C108" s="38"/>
      <c r="D108" s="38"/>
      <c r="E108" s="38"/>
    </row>
    <row r="109" spans="1:5">
      <c r="A109" s="5" t="s">
        <v>40</v>
      </c>
      <c r="B109" s="6" t="s">
        <v>683</v>
      </c>
      <c r="C109" s="38"/>
      <c r="D109" s="38"/>
      <c r="E109" s="38"/>
    </row>
    <row r="110" spans="1:5">
      <c r="A110" s="17" t="s">
        <v>41</v>
      </c>
      <c r="B110" s="6" t="s">
        <v>684</v>
      </c>
      <c r="C110" s="38"/>
      <c r="D110" s="38"/>
      <c r="E110" s="38"/>
    </row>
    <row r="111" spans="1:5">
      <c r="A111" s="50" t="s">
        <v>62</v>
      </c>
      <c r="B111" s="65" t="s">
        <v>685</v>
      </c>
      <c r="C111" s="38"/>
      <c r="D111" s="38"/>
      <c r="E111" s="38"/>
    </row>
    <row r="112" spans="1:5" ht="15.75">
      <c r="A112" s="83" t="s">
        <v>159</v>
      </c>
      <c r="B112" s="88"/>
      <c r="C112" s="38"/>
      <c r="D112" s="38"/>
      <c r="E112" s="38"/>
    </row>
    <row r="113" spans="1:5">
      <c r="A113" s="5" t="s">
        <v>591</v>
      </c>
      <c r="B113" s="6" t="s">
        <v>592</v>
      </c>
      <c r="C113" s="38"/>
      <c r="D113" s="38"/>
      <c r="E113" s="38"/>
    </row>
    <row r="114" spans="1:5">
      <c r="A114" s="5" t="s">
        <v>593</v>
      </c>
      <c r="B114" s="6" t="s">
        <v>594</v>
      </c>
      <c r="C114" s="38"/>
      <c r="D114" s="38"/>
      <c r="E114" s="38"/>
    </row>
    <row r="115" spans="1:5">
      <c r="A115" s="5" t="s">
        <v>18</v>
      </c>
      <c r="B115" s="6" t="s">
        <v>595</v>
      </c>
      <c r="C115" s="38"/>
      <c r="D115" s="38"/>
      <c r="E115" s="38"/>
    </row>
    <row r="116" spans="1:5">
      <c r="A116" s="5" t="s">
        <v>19</v>
      </c>
      <c r="B116" s="6" t="s">
        <v>596</v>
      </c>
      <c r="C116" s="38"/>
      <c r="D116" s="38"/>
      <c r="E116" s="38"/>
    </row>
    <row r="117" spans="1:5">
      <c r="A117" s="5" t="s">
        <v>20</v>
      </c>
      <c r="B117" s="6" t="s">
        <v>597</v>
      </c>
      <c r="C117" s="38"/>
      <c r="D117" s="38"/>
      <c r="E117" s="38"/>
    </row>
    <row r="118" spans="1:5">
      <c r="A118" s="50" t="s">
        <v>56</v>
      </c>
      <c r="B118" s="65" t="s">
        <v>598</v>
      </c>
      <c r="C118" s="38"/>
      <c r="D118" s="38"/>
      <c r="E118" s="38"/>
    </row>
    <row r="119" spans="1:5">
      <c r="A119" s="17" t="s">
        <v>37</v>
      </c>
      <c r="B119" s="6" t="s">
        <v>670</v>
      </c>
      <c r="C119" s="38"/>
      <c r="D119" s="38"/>
      <c r="E119" s="38"/>
    </row>
    <row r="120" spans="1:5">
      <c r="A120" s="17" t="s">
        <v>38</v>
      </c>
      <c r="B120" s="6" t="s">
        <v>672</v>
      </c>
      <c r="C120" s="38"/>
      <c r="D120" s="38"/>
      <c r="E120" s="38"/>
    </row>
    <row r="121" spans="1:5">
      <c r="A121" s="17" t="s">
        <v>674</v>
      </c>
      <c r="B121" s="6" t="s">
        <v>675</v>
      </c>
      <c r="C121" s="38"/>
      <c r="D121" s="38"/>
      <c r="E121" s="38"/>
    </row>
    <row r="122" spans="1:5">
      <c r="A122" s="17" t="s">
        <v>39</v>
      </c>
      <c r="B122" s="6" t="s">
        <v>676</v>
      </c>
      <c r="C122" s="38"/>
      <c r="D122" s="38"/>
      <c r="E122" s="38"/>
    </row>
    <row r="123" spans="1:5">
      <c r="A123" s="17" t="s">
        <v>678</v>
      </c>
      <c r="B123" s="6" t="s">
        <v>679</v>
      </c>
      <c r="C123" s="38"/>
      <c r="D123" s="38"/>
      <c r="E123" s="38"/>
    </row>
    <row r="124" spans="1:5">
      <c r="A124" s="50" t="s">
        <v>61</v>
      </c>
      <c r="B124" s="65" t="s">
        <v>680</v>
      </c>
      <c r="C124" s="38"/>
      <c r="D124" s="38"/>
      <c r="E124" s="38"/>
    </row>
    <row r="125" spans="1:5">
      <c r="A125" s="17" t="s">
        <v>686</v>
      </c>
      <c r="B125" s="6" t="s">
        <v>687</v>
      </c>
      <c r="C125" s="38"/>
      <c r="D125" s="38"/>
      <c r="E125" s="38"/>
    </row>
    <row r="126" spans="1:5">
      <c r="A126" s="5" t="s">
        <v>42</v>
      </c>
      <c r="B126" s="6" t="s">
        <v>688</v>
      </c>
      <c r="C126" s="38"/>
      <c r="D126" s="38"/>
      <c r="E126" s="38"/>
    </row>
    <row r="127" spans="1:5">
      <c r="A127" s="17" t="s">
        <v>43</v>
      </c>
      <c r="B127" s="6" t="s">
        <v>689</v>
      </c>
      <c r="C127" s="38"/>
      <c r="D127" s="38"/>
      <c r="E127" s="38"/>
    </row>
    <row r="128" spans="1:5">
      <c r="A128" s="50" t="s">
        <v>64</v>
      </c>
      <c r="B128" s="65" t="s">
        <v>690</v>
      </c>
      <c r="C128" s="38"/>
      <c r="D128" s="38"/>
      <c r="E128" s="38"/>
    </row>
    <row r="129" spans="1:5" ht="15.75">
      <c r="A129" s="83" t="s">
        <v>158</v>
      </c>
      <c r="B129" s="88"/>
      <c r="C129" s="38"/>
      <c r="D129" s="38"/>
      <c r="E129" s="38"/>
    </row>
    <row r="130" spans="1:5" ht="15.75">
      <c r="A130" s="62" t="s">
        <v>63</v>
      </c>
      <c r="B130" s="46" t="s">
        <v>691</v>
      </c>
      <c r="C130" s="38"/>
      <c r="D130" s="38"/>
      <c r="E130" s="38"/>
    </row>
    <row r="131" spans="1:5" ht="15.75">
      <c r="A131" s="87" t="s">
        <v>211</v>
      </c>
      <c r="B131" s="86"/>
      <c r="C131" s="38"/>
      <c r="D131" s="38"/>
      <c r="E131" s="38"/>
    </row>
    <row r="132" spans="1:5" ht="15.75">
      <c r="A132" s="87" t="s">
        <v>212</v>
      </c>
      <c r="B132" s="86"/>
      <c r="C132" s="38"/>
      <c r="D132" s="38"/>
      <c r="E132" s="38"/>
    </row>
    <row r="133" spans="1:5">
      <c r="A133" s="20" t="s">
        <v>65</v>
      </c>
      <c r="B133" s="9" t="s">
        <v>696</v>
      </c>
      <c r="C133" s="38"/>
      <c r="D133" s="38"/>
      <c r="E133" s="38"/>
    </row>
    <row r="134" spans="1:5">
      <c r="A134" s="18" t="s">
        <v>66</v>
      </c>
      <c r="B134" s="9" t="s">
        <v>703</v>
      </c>
      <c r="C134" s="38"/>
      <c r="D134" s="38"/>
      <c r="E134" s="38"/>
    </row>
    <row r="135" spans="1:5">
      <c r="A135" s="5" t="s">
        <v>209</v>
      </c>
      <c r="B135" s="5" t="s">
        <v>704</v>
      </c>
      <c r="C135" s="38"/>
      <c r="D135" s="38"/>
      <c r="E135" s="38"/>
    </row>
    <row r="136" spans="1:5">
      <c r="A136" s="5" t="s">
        <v>210</v>
      </c>
      <c r="B136" s="5" t="s">
        <v>704</v>
      </c>
      <c r="C136" s="38"/>
      <c r="D136" s="38"/>
      <c r="E136" s="38"/>
    </row>
    <row r="137" spans="1:5">
      <c r="A137" s="5" t="s">
        <v>207</v>
      </c>
      <c r="B137" s="5" t="s">
        <v>705</v>
      </c>
      <c r="C137" s="38"/>
      <c r="D137" s="38"/>
      <c r="E137" s="38"/>
    </row>
    <row r="138" spans="1:5">
      <c r="A138" s="5" t="s">
        <v>208</v>
      </c>
      <c r="B138" s="5" t="s">
        <v>705</v>
      </c>
      <c r="C138" s="38"/>
      <c r="D138" s="38"/>
      <c r="E138" s="38"/>
    </row>
    <row r="139" spans="1:5">
      <c r="A139" s="9" t="s">
        <v>67</v>
      </c>
      <c r="B139" s="9" t="s">
        <v>706</v>
      </c>
      <c r="C139" s="38"/>
      <c r="D139" s="38"/>
      <c r="E139" s="38"/>
    </row>
    <row r="140" spans="1:5">
      <c r="A140" s="48" t="s">
        <v>707</v>
      </c>
      <c r="B140" s="5" t="s">
        <v>708</v>
      </c>
      <c r="C140" s="38"/>
      <c r="D140" s="38"/>
      <c r="E140" s="38"/>
    </row>
    <row r="141" spans="1:5">
      <c r="A141" s="48" t="s">
        <v>709</v>
      </c>
      <c r="B141" s="5" t="s">
        <v>710</v>
      </c>
      <c r="C141" s="38"/>
      <c r="D141" s="38"/>
      <c r="E141" s="38"/>
    </row>
    <row r="142" spans="1:5">
      <c r="A142" s="48" t="s">
        <v>711</v>
      </c>
      <c r="B142" s="5" t="s">
        <v>712</v>
      </c>
      <c r="C142" s="38"/>
      <c r="D142" s="38"/>
      <c r="E142" s="38"/>
    </row>
    <row r="143" spans="1:5">
      <c r="A143" s="48" t="s">
        <v>713</v>
      </c>
      <c r="B143" s="5" t="s">
        <v>714</v>
      </c>
      <c r="C143" s="38"/>
      <c r="D143" s="38"/>
      <c r="E143" s="38"/>
    </row>
    <row r="144" spans="1:5">
      <c r="A144" s="17" t="s">
        <v>49</v>
      </c>
      <c r="B144" s="5" t="s">
        <v>715</v>
      </c>
      <c r="C144" s="38"/>
      <c r="D144" s="38"/>
      <c r="E144" s="38"/>
    </row>
    <row r="145" spans="1:5">
      <c r="A145" s="20" t="s">
        <v>68</v>
      </c>
      <c r="B145" s="9" t="s">
        <v>717</v>
      </c>
      <c r="C145" s="38"/>
      <c r="D145" s="38"/>
      <c r="E145" s="38"/>
    </row>
    <row r="146" spans="1:5">
      <c r="A146" s="17" t="s">
        <v>718</v>
      </c>
      <c r="B146" s="5" t="s">
        <v>719</v>
      </c>
      <c r="C146" s="38"/>
      <c r="D146" s="38"/>
      <c r="E146" s="38"/>
    </row>
    <row r="147" spans="1:5">
      <c r="A147" s="17" t="s">
        <v>720</v>
      </c>
      <c r="B147" s="5" t="s">
        <v>721</v>
      </c>
      <c r="C147" s="38"/>
      <c r="D147" s="38"/>
      <c r="E147" s="38"/>
    </row>
    <row r="148" spans="1:5">
      <c r="A148" s="48" t="s">
        <v>722</v>
      </c>
      <c r="B148" s="5" t="s">
        <v>723</v>
      </c>
      <c r="C148" s="38"/>
      <c r="D148" s="38"/>
      <c r="E148" s="38"/>
    </row>
    <row r="149" spans="1:5">
      <c r="A149" s="48" t="s">
        <v>50</v>
      </c>
      <c r="B149" s="5" t="s">
        <v>724</v>
      </c>
      <c r="C149" s="38"/>
      <c r="D149" s="38"/>
      <c r="E149" s="38"/>
    </row>
    <row r="150" spans="1:5">
      <c r="A150" s="18" t="s">
        <v>69</v>
      </c>
      <c r="B150" s="9" t="s">
        <v>725</v>
      </c>
      <c r="C150" s="38"/>
      <c r="D150" s="38"/>
      <c r="E150" s="38"/>
    </row>
    <row r="151" spans="1:5">
      <c r="A151" s="20" t="s">
        <v>726</v>
      </c>
      <c r="B151" s="9" t="s">
        <v>727</v>
      </c>
      <c r="C151" s="38"/>
      <c r="D151" s="38"/>
      <c r="E151" s="38"/>
    </row>
    <row r="152" spans="1:5" ht="15.75">
      <c r="A152" s="51" t="s">
        <v>70</v>
      </c>
      <c r="B152" s="52" t="s">
        <v>728</v>
      </c>
      <c r="C152" s="38"/>
      <c r="D152" s="38"/>
      <c r="E152" s="38"/>
    </row>
    <row r="153" spans="1:5" ht="15.75">
      <c r="A153" s="56" t="s">
        <v>52</v>
      </c>
      <c r="B153" s="57"/>
      <c r="C153" s="38"/>
      <c r="D153" s="38"/>
      <c r="E153" s="38"/>
    </row>
  </sheetData>
  <mergeCells count="2">
    <mergeCell ref="A2:E2"/>
    <mergeCell ref="A3:E3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topLeftCell="A139" workbookViewId="0">
      <selection activeCell="B149" sqref="B149"/>
    </sheetView>
  </sheetViews>
  <sheetFormatPr defaultRowHeight="15"/>
  <cols>
    <col min="1" max="1" width="10.140625" customWidth="1"/>
    <col min="2" max="2" width="62" customWidth="1"/>
    <col min="3" max="3" width="15.140625" customWidth="1"/>
    <col min="4" max="4" width="14.28515625" customWidth="1"/>
    <col min="5" max="5" width="12.42578125" customWidth="1"/>
  </cols>
  <sheetData>
    <row r="1" spans="1:6">
      <c r="A1" s="115"/>
      <c r="B1" s="116"/>
      <c r="C1" s="116"/>
      <c r="D1" s="116"/>
      <c r="E1" s="135"/>
      <c r="F1" s="135"/>
    </row>
    <row r="2" spans="1:6" ht="26.25" customHeight="1">
      <c r="A2" s="419"/>
      <c r="B2" s="420"/>
      <c r="C2" s="420"/>
      <c r="D2" s="420"/>
      <c r="E2" s="420"/>
    </row>
    <row r="3" spans="1:6" ht="30" customHeight="1">
      <c r="A3" s="418"/>
      <c r="B3" s="422"/>
      <c r="C3" s="422"/>
      <c r="D3" s="422"/>
      <c r="E3" s="422"/>
    </row>
    <row r="5" spans="1:6">
      <c r="A5" s="4"/>
    </row>
    <row r="6" spans="1:6" ht="48.75" customHeight="1">
      <c r="A6" s="2"/>
      <c r="B6" s="3"/>
      <c r="C6" s="85"/>
      <c r="D6" s="85"/>
      <c r="E6" s="85"/>
    </row>
    <row r="7" spans="1:6">
      <c r="A7" s="42"/>
      <c r="B7" s="41"/>
      <c r="C7" s="53"/>
      <c r="D7" s="53"/>
      <c r="E7" s="53"/>
    </row>
    <row r="8" spans="1:6">
      <c r="A8" s="5"/>
      <c r="B8" s="41"/>
      <c r="C8" s="53"/>
      <c r="D8" s="53"/>
      <c r="E8" s="53"/>
    </row>
    <row r="9" spans="1:6">
      <c r="A9" s="66"/>
      <c r="B9" s="67"/>
      <c r="C9" s="53"/>
      <c r="D9" s="53"/>
      <c r="E9" s="53"/>
    </row>
    <row r="10" spans="1:6">
      <c r="A10" s="50"/>
      <c r="B10" s="67"/>
      <c r="C10" s="53"/>
      <c r="D10" s="53"/>
      <c r="E10" s="53"/>
    </row>
    <row r="11" spans="1:6">
      <c r="A11" s="5"/>
      <c r="B11" s="41"/>
      <c r="C11" s="53"/>
      <c r="D11" s="53"/>
      <c r="E11" s="53"/>
    </row>
    <row r="12" spans="1:6">
      <c r="A12" s="5"/>
      <c r="B12" s="41"/>
      <c r="C12" s="53"/>
      <c r="D12" s="53"/>
      <c r="E12" s="53"/>
    </row>
    <row r="13" spans="1:6">
      <c r="A13" s="5"/>
      <c r="B13" s="41"/>
      <c r="C13" s="53"/>
      <c r="D13" s="53"/>
      <c r="E13" s="53"/>
    </row>
    <row r="14" spans="1:6">
      <c r="A14" s="5"/>
      <c r="B14" s="41"/>
      <c r="C14" s="53"/>
      <c r="D14" s="53"/>
      <c r="E14" s="53"/>
    </row>
    <row r="15" spans="1:6">
      <c r="A15" s="5"/>
      <c r="B15" s="41"/>
      <c r="C15" s="53"/>
      <c r="D15" s="53"/>
      <c r="E15" s="53"/>
    </row>
    <row r="16" spans="1:6">
      <c r="A16" s="50"/>
      <c r="B16" s="67"/>
      <c r="C16" s="53"/>
      <c r="D16" s="53"/>
      <c r="E16" s="53"/>
    </row>
    <row r="17" spans="1:5">
      <c r="A17" s="17"/>
      <c r="B17" s="41"/>
      <c r="C17" s="53"/>
      <c r="D17" s="53"/>
      <c r="E17" s="53"/>
    </row>
    <row r="18" spans="1:5">
      <c r="A18" s="17"/>
      <c r="B18" s="41"/>
      <c r="C18" s="53"/>
      <c r="D18" s="53"/>
      <c r="E18" s="53"/>
    </row>
    <row r="19" spans="1:5">
      <c r="A19" s="22"/>
      <c r="B19" s="41"/>
      <c r="C19" s="53"/>
      <c r="D19" s="53"/>
      <c r="E19" s="53"/>
    </row>
    <row r="20" spans="1:5">
      <c r="A20" s="22"/>
      <c r="B20" s="41"/>
      <c r="C20" s="53"/>
      <c r="D20" s="53"/>
      <c r="E20" s="53"/>
    </row>
    <row r="21" spans="1:5">
      <c r="A21" s="22"/>
      <c r="B21" s="41"/>
      <c r="C21" s="53"/>
      <c r="D21" s="53"/>
      <c r="E21" s="53"/>
    </row>
    <row r="22" spans="1:5">
      <c r="A22" s="17"/>
      <c r="B22" s="41"/>
      <c r="C22" s="53"/>
      <c r="D22" s="53"/>
      <c r="E22" s="53"/>
    </row>
    <row r="23" spans="1:5">
      <c r="A23" s="17"/>
      <c r="B23" s="41"/>
      <c r="C23" s="53"/>
      <c r="D23" s="53"/>
      <c r="E23" s="53"/>
    </row>
    <row r="24" spans="1:5">
      <c r="A24" s="17"/>
      <c r="B24" s="41"/>
      <c r="C24" s="53"/>
      <c r="D24" s="53"/>
      <c r="E24" s="53"/>
    </row>
    <row r="25" spans="1:5">
      <c r="A25" s="64"/>
      <c r="B25" s="67"/>
      <c r="C25" s="53"/>
      <c r="D25" s="53"/>
      <c r="E25" s="53"/>
    </row>
    <row r="26" spans="1:5">
      <c r="A26" s="16"/>
      <c r="B26" s="41"/>
      <c r="C26" s="53"/>
      <c r="D26" s="53"/>
      <c r="E26" s="53"/>
    </row>
    <row r="27" spans="1:5">
      <c r="A27" s="16"/>
      <c r="B27" s="41"/>
      <c r="C27" s="53"/>
      <c r="D27" s="53"/>
      <c r="E27" s="53"/>
    </row>
    <row r="28" spans="1:5">
      <c r="A28" s="16"/>
      <c r="B28" s="41"/>
      <c r="C28" s="53"/>
      <c r="D28" s="53"/>
      <c r="E28" s="53"/>
    </row>
    <row r="29" spans="1:5">
      <c r="A29" s="16"/>
      <c r="B29" s="41"/>
      <c r="C29" s="53"/>
      <c r="D29" s="53"/>
      <c r="E29" s="53"/>
    </row>
    <row r="30" spans="1:5">
      <c r="A30" s="16"/>
      <c r="B30" s="41"/>
      <c r="C30" s="53"/>
      <c r="D30" s="53"/>
      <c r="E30" s="53"/>
    </row>
    <row r="31" spans="1:5">
      <c r="A31" s="16"/>
      <c r="B31" s="41"/>
      <c r="C31" s="53"/>
      <c r="D31" s="53"/>
      <c r="E31" s="53"/>
    </row>
    <row r="32" spans="1:5">
      <c r="A32" s="16"/>
      <c r="B32" s="41"/>
      <c r="C32" s="53"/>
      <c r="D32" s="53"/>
      <c r="E32" s="53"/>
    </row>
    <row r="33" spans="1:5">
      <c r="A33" s="16"/>
      <c r="B33" s="41"/>
      <c r="C33" s="53"/>
      <c r="D33" s="53"/>
      <c r="E33" s="53"/>
    </row>
    <row r="34" spans="1:5">
      <c r="A34" s="16"/>
      <c r="B34" s="41"/>
      <c r="C34" s="53"/>
      <c r="D34" s="53"/>
      <c r="E34" s="53"/>
    </row>
    <row r="35" spans="1:5">
      <c r="A35" s="29"/>
      <c r="B35" s="41"/>
      <c r="C35" s="53"/>
      <c r="D35" s="53"/>
      <c r="E35" s="53"/>
    </row>
    <row r="36" spans="1:5">
      <c r="A36" s="16"/>
      <c r="B36" s="41"/>
      <c r="C36" s="53"/>
      <c r="D36" s="53"/>
      <c r="E36" s="53"/>
    </row>
    <row r="37" spans="1:5">
      <c r="A37" s="29"/>
      <c r="B37" s="41"/>
      <c r="C37" s="53"/>
      <c r="D37" s="53"/>
      <c r="E37" s="53"/>
    </row>
    <row r="38" spans="1:5">
      <c r="A38" s="29"/>
      <c r="B38" s="41"/>
      <c r="C38" s="53"/>
      <c r="D38" s="53"/>
      <c r="E38" s="53"/>
    </row>
    <row r="39" spans="1:5">
      <c r="A39" s="64"/>
      <c r="B39" s="67"/>
      <c r="C39" s="53"/>
      <c r="D39" s="53"/>
      <c r="E39" s="53"/>
    </row>
    <row r="40" spans="1:5" ht="15.75">
      <c r="A40" s="307"/>
      <c r="B40" s="306"/>
      <c r="C40" s="53"/>
      <c r="D40" s="53"/>
      <c r="E40" s="53"/>
    </row>
    <row r="41" spans="1:5">
      <c r="A41" s="45"/>
      <c r="B41" s="41"/>
      <c r="C41" s="53"/>
      <c r="D41" s="53"/>
      <c r="E41" s="53"/>
    </row>
    <row r="42" spans="1:5">
      <c r="A42" s="45"/>
      <c r="B42" s="41"/>
      <c r="C42" s="53"/>
      <c r="D42" s="53"/>
      <c r="E42" s="53"/>
    </row>
    <row r="43" spans="1:5">
      <c r="A43" s="45"/>
      <c r="B43" s="41"/>
      <c r="C43" s="53"/>
      <c r="D43" s="53"/>
      <c r="E43" s="53"/>
    </row>
    <row r="44" spans="1:5">
      <c r="A44" s="45"/>
      <c r="B44" s="41"/>
      <c r="C44" s="53"/>
      <c r="D44" s="53"/>
      <c r="E44" s="53"/>
    </row>
    <row r="45" spans="1:5">
      <c r="A45" s="6"/>
      <c r="B45" s="41"/>
      <c r="C45" s="53"/>
      <c r="D45" s="53"/>
      <c r="E45" s="53"/>
    </row>
    <row r="46" spans="1:5">
      <c r="A46" s="6"/>
      <c r="B46" s="41"/>
      <c r="C46" s="53"/>
      <c r="D46" s="53"/>
      <c r="E46" s="53"/>
    </row>
    <row r="47" spans="1:5">
      <c r="A47" s="6"/>
      <c r="B47" s="41"/>
      <c r="C47" s="53"/>
      <c r="D47" s="53"/>
      <c r="E47" s="53"/>
    </row>
    <row r="48" spans="1:5">
      <c r="A48" s="65"/>
      <c r="B48" s="67"/>
      <c r="C48" s="53"/>
      <c r="D48" s="53"/>
      <c r="E48" s="53"/>
    </row>
    <row r="49" spans="1:5">
      <c r="A49" s="17"/>
      <c r="B49" s="41"/>
      <c r="C49" s="53"/>
      <c r="D49" s="53"/>
      <c r="E49" s="53"/>
    </row>
    <row r="50" spans="1:5">
      <c r="A50" s="17"/>
      <c r="B50" s="41"/>
      <c r="C50" s="53"/>
      <c r="D50" s="53"/>
      <c r="E50" s="53"/>
    </row>
    <row r="51" spans="1:5">
      <c r="A51" s="17"/>
      <c r="B51" s="41"/>
      <c r="C51" s="53"/>
      <c r="D51" s="53"/>
      <c r="E51" s="53"/>
    </row>
    <row r="52" spans="1:5">
      <c r="A52" s="17"/>
      <c r="B52" s="41"/>
      <c r="C52" s="53"/>
      <c r="D52" s="53"/>
      <c r="E52" s="53"/>
    </row>
    <row r="53" spans="1:5">
      <c r="A53" s="64"/>
      <c r="B53" s="67"/>
      <c r="C53" s="53"/>
      <c r="D53" s="53"/>
      <c r="E53" s="53"/>
    </row>
    <row r="54" spans="1:5">
      <c r="A54" s="17"/>
      <c r="B54" s="41"/>
      <c r="C54" s="53"/>
      <c r="D54" s="53"/>
      <c r="E54" s="53"/>
    </row>
    <row r="55" spans="1:5">
      <c r="A55" s="17"/>
      <c r="B55" s="41"/>
      <c r="C55" s="53"/>
      <c r="D55" s="53"/>
      <c r="E55" s="53"/>
    </row>
    <row r="56" spans="1:5">
      <c r="A56" s="17"/>
      <c r="B56" s="41"/>
      <c r="C56" s="53"/>
      <c r="D56" s="53"/>
      <c r="E56" s="53"/>
    </row>
    <row r="57" spans="1:5">
      <c r="A57" s="17"/>
      <c r="B57" s="41"/>
      <c r="C57" s="53"/>
      <c r="D57" s="53"/>
      <c r="E57" s="53"/>
    </row>
    <row r="58" spans="1:5">
      <c r="A58" s="17"/>
      <c r="B58" s="41"/>
      <c r="C58" s="53"/>
      <c r="D58" s="53"/>
      <c r="E58" s="53"/>
    </row>
    <row r="59" spans="1:5">
      <c r="A59" s="17"/>
      <c r="B59" s="41"/>
      <c r="C59" s="53"/>
      <c r="D59" s="53"/>
      <c r="E59" s="53"/>
    </row>
    <row r="60" spans="1:5">
      <c r="A60" s="17"/>
      <c r="B60" s="41"/>
      <c r="C60" s="53"/>
      <c r="D60" s="53"/>
      <c r="E60" s="53"/>
    </row>
    <row r="61" spans="1:5">
      <c r="A61" s="17"/>
      <c r="B61" s="41"/>
      <c r="C61" s="53"/>
      <c r="D61" s="53"/>
      <c r="E61" s="53"/>
    </row>
    <row r="62" spans="1:5">
      <c r="A62" s="64"/>
      <c r="B62" s="67"/>
      <c r="C62" s="53"/>
      <c r="D62" s="53"/>
      <c r="E62" s="53"/>
    </row>
    <row r="63" spans="1:5" ht="15.75">
      <c r="A63" s="307"/>
      <c r="B63" s="306"/>
      <c r="C63" s="53"/>
      <c r="D63" s="53"/>
      <c r="E63" s="53"/>
    </row>
    <row r="64" spans="1:5" ht="15.75">
      <c r="A64" s="308"/>
      <c r="B64" s="309"/>
      <c r="C64" s="53"/>
      <c r="D64" s="53"/>
      <c r="E64" s="53"/>
    </row>
    <row r="65" spans="1:5">
      <c r="A65" s="20"/>
      <c r="B65" s="9"/>
      <c r="C65" s="20"/>
      <c r="D65" s="20"/>
      <c r="E65" s="20"/>
    </row>
    <row r="66" spans="1:5">
      <c r="A66" s="18"/>
      <c r="B66" s="9"/>
      <c r="C66" s="18"/>
      <c r="D66" s="18"/>
      <c r="E66" s="18"/>
    </row>
    <row r="67" spans="1:5">
      <c r="A67" s="48"/>
      <c r="B67" s="5"/>
      <c r="C67" s="48"/>
      <c r="D67" s="48"/>
      <c r="E67" s="48"/>
    </row>
    <row r="68" spans="1:5">
      <c r="A68" s="48"/>
      <c r="B68" s="5"/>
      <c r="C68" s="48"/>
      <c r="D68" s="48"/>
      <c r="E68" s="48"/>
    </row>
    <row r="69" spans="1:5">
      <c r="A69" s="18"/>
      <c r="B69" s="9"/>
      <c r="C69" s="48"/>
      <c r="D69" s="48"/>
      <c r="E69" s="48"/>
    </row>
    <row r="70" spans="1:5">
      <c r="A70" s="48"/>
      <c r="B70" s="5"/>
      <c r="C70" s="48"/>
      <c r="D70" s="48"/>
      <c r="E70" s="48"/>
    </row>
    <row r="71" spans="1:5">
      <c r="A71" s="48"/>
      <c r="B71" s="5"/>
      <c r="C71" s="48"/>
      <c r="D71" s="48"/>
      <c r="E71" s="48"/>
    </row>
    <row r="72" spans="1:5">
      <c r="A72" s="48"/>
      <c r="B72" s="5"/>
      <c r="C72" s="48"/>
      <c r="D72" s="48"/>
      <c r="E72" s="48"/>
    </row>
    <row r="73" spans="1:5">
      <c r="A73" s="49"/>
      <c r="B73" s="50"/>
      <c r="C73" s="18"/>
      <c r="D73" s="18"/>
      <c r="E73" s="18"/>
    </row>
    <row r="74" spans="1:5">
      <c r="A74" s="48"/>
      <c r="B74" s="5"/>
      <c r="C74" s="48"/>
      <c r="D74" s="48"/>
      <c r="E74" s="48"/>
    </row>
    <row r="75" spans="1:5">
      <c r="A75" s="17"/>
      <c r="B75" s="5"/>
      <c r="C75" s="17"/>
      <c r="D75" s="17"/>
      <c r="E75" s="17"/>
    </row>
    <row r="76" spans="1:5">
      <c r="A76" s="48"/>
      <c r="B76" s="5"/>
      <c r="C76" s="48"/>
      <c r="D76" s="48"/>
      <c r="E76" s="48"/>
    </row>
    <row r="77" spans="1:5">
      <c r="A77" s="48"/>
      <c r="B77" s="5"/>
      <c r="C77" s="48"/>
      <c r="D77" s="48"/>
      <c r="E77" s="48"/>
    </row>
    <row r="78" spans="1:5">
      <c r="A78" s="49"/>
      <c r="B78" s="50"/>
      <c r="C78" s="18"/>
      <c r="D78" s="18"/>
      <c r="E78" s="18"/>
    </row>
    <row r="79" spans="1:5">
      <c r="A79" s="17"/>
      <c r="B79" s="5"/>
      <c r="C79" s="17"/>
      <c r="D79" s="17"/>
      <c r="E79" s="17"/>
    </row>
    <row r="80" spans="1:5" ht="23.25" customHeight="1">
      <c r="A80" s="310"/>
      <c r="B80" s="311"/>
      <c r="C80" s="18"/>
      <c r="D80" s="18"/>
      <c r="E80" s="18"/>
    </row>
    <row r="81" spans="1:5" ht="34.5" customHeight="1">
      <c r="A81" s="312"/>
      <c r="B81" s="313"/>
      <c r="C81" s="53"/>
      <c r="D81" s="53"/>
      <c r="E81" s="53"/>
    </row>
    <row r="82" spans="1:5" ht="49.5" customHeight="1">
      <c r="A82" s="2"/>
      <c r="B82" s="3"/>
      <c r="C82" s="85"/>
      <c r="D82" s="85"/>
      <c r="E82" s="85"/>
    </row>
    <row r="83" spans="1:5">
      <c r="A83" s="5"/>
      <c r="B83" s="6"/>
      <c r="C83" s="38"/>
      <c r="D83" s="38"/>
      <c r="E83" s="38"/>
    </row>
    <row r="84" spans="1:5">
      <c r="A84" s="5"/>
      <c r="B84" s="6"/>
      <c r="C84" s="38"/>
      <c r="D84" s="38"/>
      <c r="E84" s="38"/>
    </row>
    <row r="85" spans="1:5">
      <c r="A85" s="5"/>
      <c r="B85" s="6"/>
      <c r="C85" s="38"/>
      <c r="D85" s="38"/>
      <c r="E85" s="38"/>
    </row>
    <row r="86" spans="1:5">
      <c r="A86" s="5"/>
      <c r="B86" s="6"/>
      <c r="C86" s="38"/>
      <c r="D86" s="38"/>
      <c r="E86" s="38"/>
    </row>
    <row r="87" spans="1:5">
      <c r="A87" s="5"/>
      <c r="B87" s="6"/>
      <c r="C87" s="38"/>
      <c r="D87" s="38"/>
      <c r="E87" s="38"/>
    </row>
    <row r="88" spans="1:5">
      <c r="A88" s="5"/>
      <c r="B88" s="6"/>
      <c r="C88" s="38"/>
      <c r="D88" s="38"/>
      <c r="E88" s="38"/>
    </row>
    <row r="89" spans="1:5">
      <c r="A89" s="50"/>
      <c r="B89" s="65"/>
      <c r="C89" s="38"/>
      <c r="D89" s="38"/>
      <c r="E89" s="38"/>
    </row>
    <row r="90" spans="1:5">
      <c r="A90" s="5"/>
      <c r="B90" s="6"/>
      <c r="C90" s="38"/>
      <c r="D90" s="38"/>
      <c r="E90" s="38"/>
    </row>
    <row r="91" spans="1:5">
      <c r="A91" s="5"/>
      <c r="B91" s="6"/>
      <c r="C91" s="38"/>
      <c r="D91" s="38"/>
      <c r="E91" s="38"/>
    </row>
    <row r="92" spans="1:5">
      <c r="A92" s="5"/>
      <c r="B92" s="6"/>
      <c r="C92" s="38"/>
      <c r="D92" s="38"/>
      <c r="E92" s="38"/>
    </row>
    <row r="93" spans="1:5">
      <c r="A93" s="5"/>
      <c r="B93" s="6"/>
      <c r="C93" s="38"/>
      <c r="D93" s="38"/>
      <c r="E93" s="38"/>
    </row>
    <row r="94" spans="1:5">
      <c r="A94" s="5"/>
      <c r="B94" s="6"/>
      <c r="C94" s="38"/>
      <c r="D94" s="38"/>
      <c r="E94" s="38"/>
    </row>
    <row r="95" spans="1:5">
      <c r="A95" s="5"/>
      <c r="B95" s="6"/>
      <c r="C95" s="38"/>
      <c r="D95" s="38"/>
      <c r="E95" s="38"/>
    </row>
    <row r="96" spans="1:5">
      <c r="A96" s="50"/>
      <c r="B96" s="65"/>
      <c r="C96" s="38"/>
      <c r="D96" s="38"/>
      <c r="E96" s="38"/>
    </row>
    <row r="97" spans="1:5">
      <c r="A97" s="17"/>
      <c r="B97" s="6"/>
      <c r="C97" s="38"/>
      <c r="D97" s="38"/>
      <c r="E97" s="38"/>
    </row>
    <row r="98" spans="1:5">
      <c r="A98" s="17"/>
      <c r="B98" s="6"/>
      <c r="C98" s="38"/>
      <c r="D98" s="38"/>
      <c r="E98" s="38"/>
    </row>
    <row r="99" spans="1:5">
      <c r="A99" s="17"/>
      <c r="B99" s="6"/>
      <c r="C99" s="38"/>
      <c r="D99" s="38"/>
      <c r="E99" s="38"/>
    </row>
    <row r="100" spans="1:5">
      <c r="A100" s="17"/>
      <c r="B100" s="6"/>
      <c r="C100" s="38"/>
      <c r="D100" s="38"/>
      <c r="E100" s="38"/>
    </row>
    <row r="101" spans="1:5">
      <c r="A101" s="17"/>
      <c r="B101" s="6"/>
      <c r="C101" s="38"/>
      <c r="D101" s="38"/>
      <c r="E101" s="38"/>
    </row>
    <row r="102" spans="1:5">
      <c r="A102" s="17"/>
      <c r="B102" s="6"/>
      <c r="C102" s="38"/>
      <c r="D102" s="38"/>
      <c r="E102" s="38"/>
    </row>
    <row r="103" spans="1:5">
      <c r="A103" s="17"/>
      <c r="B103" s="6"/>
      <c r="C103" s="38"/>
      <c r="D103" s="38"/>
      <c r="E103" s="38"/>
    </row>
    <row r="104" spans="1:5">
      <c r="A104" s="17"/>
      <c r="B104" s="6"/>
      <c r="C104" s="38"/>
      <c r="D104" s="38"/>
      <c r="E104" s="38"/>
    </row>
    <row r="105" spans="1:5">
      <c r="A105" s="17"/>
      <c r="B105" s="6"/>
      <c r="C105" s="38"/>
      <c r="D105" s="38"/>
      <c r="E105" s="38"/>
    </row>
    <row r="106" spans="1:5">
      <c r="A106" s="17"/>
      <c r="B106" s="6"/>
      <c r="C106" s="38"/>
      <c r="D106" s="38"/>
      <c r="E106" s="38"/>
    </row>
    <row r="107" spans="1:5">
      <c r="A107" s="64"/>
      <c r="B107" s="65"/>
      <c r="C107" s="38"/>
      <c r="D107" s="38"/>
      <c r="E107" s="38"/>
    </row>
    <row r="108" spans="1:5">
      <c r="A108" s="17"/>
      <c r="B108" s="6"/>
      <c r="C108" s="38"/>
      <c r="D108" s="38"/>
      <c r="E108" s="38"/>
    </row>
    <row r="109" spans="1:5">
      <c r="A109" s="5"/>
      <c r="B109" s="6"/>
      <c r="C109" s="38"/>
      <c r="D109" s="38"/>
      <c r="E109" s="38"/>
    </row>
    <row r="110" spans="1:5">
      <c r="A110" s="17"/>
      <c r="B110" s="6"/>
      <c r="C110" s="38"/>
      <c r="D110" s="38"/>
      <c r="E110" s="38"/>
    </row>
    <row r="111" spans="1:5">
      <c r="A111" s="50"/>
      <c r="B111" s="65"/>
      <c r="C111" s="38"/>
      <c r="D111" s="38"/>
      <c r="E111" s="38"/>
    </row>
    <row r="112" spans="1:5" ht="15.75">
      <c r="A112" s="307"/>
      <c r="B112" s="314"/>
      <c r="C112" s="38"/>
      <c r="D112" s="38"/>
      <c r="E112" s="38"/>
    </row>
    <row r="113" spans="1:5">
      <c r="A113" s="5"/>
      <c r="B113" s="6"/>
      <c r="C113" s="38"/>
      <c r="D113" s="38"/>
      <c r="E113" s="38"/>
    </row>
    <row r="114" spans="1:5">
      <c r="A114" s="5"/>
      <c r="B114" s="6"/>
      <c r="C114" s="38"/>
      <c r="D114" s="38"/>
      <c r="E114" s="38"/>
    </row>
    <row r="115" spans="1:5">
      <c r="A115" s="5"/>
      <c r="B115" s="6"/>
      <c r="C115" s="38"/>
      <c r="D115" s="38"/>
      <c r="E115" s="38"/>
    </row>
    <row r="116" spans="1:5">
      <c r="A116" s="5"/>
      <c r="B116" s="6"/>
      <c r="C116" s="38"/>
      <c r="D116" s="38"/>
      <c r="E116" s="38"/>
    </row>
    <row r="117" spans="1:5">
      <c r="A117" s="5"/>
      <c r="B117" s="6"/>
      <c r="C117" s="38"/>
      <c r="D117" s="38"/>
      <c r="E117" s="38"/>
    </row>
    <row r="118" spans="1:5">
      <c r="A118" s="50"/>
      <c r="B118" s="65"/>
      <c r="C118" s="38"/>
      <c r="D118" s="38"/>
      <c r="E118" s="38"/>
    </row>
    <row r="119" spans="1:5">
      <c r="A119" s="17"/>
      <c r="B119" s="6"/>
      <c r="C119" s="38"/>
      <c r="D119" s="38"/>
      <c r="E119" s="38"/>
    </row>
    <row r="120" spans="1:5">
      <c r="A120" s="17"/>
      <c r="B120" s="6"/>
      <c r="C120" s="38"/>
      <c r="D120" s="38"/>
      <c r="E120" s="38"/>
    </row>
    <row r="121" spans="1:5">
      <c r="A121" s="17"/>
      <c r="B121" s="6"/>
      <c r="C121" s="38"/>
      <c r="D121" s="38"/>
      <c r="E121" s="38"/>
    </row>
    <row r="122" spans="1:5">
      <c r="A122" s="17"/>
      <c r="B122" s="6"/>
      <c r="C122" s="38"/>
      <c r="D122" s="38"/>
      <c r="E122" s="38"/>
    </row>
    <row r="123" spans="1:5">
      <c r="A123" s="17"/>
      <c r="B123" s="6"/>
      <c r="C123" s="38"/>
      <c r="D123" s="38"/>
      <c r="E123" s="38"/>
    </row>
    <row r="124" spans="1:5">
      <c r="A124" s="50"/>
      <c r="B124" s="65"/>
      <c r="C124" s="38"/>
      <c r="D124" s="38"/>
      <c r="E124" s="38"/>
    </row>
    <row r="125" spans="1:5">
      <c r="A125" s="17"/>
      <c r="B125" s="6"/>
      <c r="C125" s="38"/>
      <c r="D125" s="38"/>
      <c r="E125" s="38"/>
    </row>
    <row r="126" spans="1:5">
      <c r="A126" s="5"/>
      <c r="B126" s="6"/>
      <c r="C126" s="38"/>
      <c r="D126" s="38"/>
      <c r="E126" s="38"/>
    </row>
    <row r="127" spans="1:5">
      <c r="A127" s="17"/>
      <c r="B127" s="6"/>
      <c r="C127" s="38"/>
      <c r="D127" s="38"/>
      <c r="E127" s="38"/>
    </row>
    <row r="128" spans="1:5">
      <c r="A128" s="50"/>
      <c r="B128" s="65"/>
      <c r="C128" s="38"/>
      <c r="D128" s="38"/>
      <c r="E128" s="38"/>
    </row>
    <row r="129" spans="1:5" ht="15.75">
      <c r="A129" s="307"/>
      <c r="B129" s="314"/>
      <c r="C129" s="38"/>
      <c r="D129" s="38"/>
      <c r="E129" s="38"/>
    </row>
    <row r="130" spans="1:5" ht="15.75">
      <c r="A130" s="315"/>
      <c r="B130" s="308"/>
      <c r="C130" s="38"/>
      <c r="D130" s="38"/>
      <c r="E130" s="38"/>
    </row>
    <row r="131" spans="1:5" ht="15.75">
      <c r="A131" s="312"/>
      <c r="B131" s="308"/>
      <c r="C131" s="38"/>
      <c r="D131" s="38"/>
      <c r="E131" s="38"/>
    </row>
    <row r="132" spans="1:5" ht="15.75">
      <c r="A132" s="312"/>
      <c r="B132" s="308"/>
      <c r="C132" s="38"/>
      <c r="D132" s="38"/>
      <c r="E132" s="38"/>
    </row>
    <row r="133" spans="1:5">
      <c r="A133" s="20"/>
      <c r="B133" s="9"/>
      <c r="C133" s="38"/>
      <c r="D133" s="38"/>
      <c r="E133" s="38"/>
    </row>
    <row r="134" spans="1:5">
      <c r="A134" s="18"/>
      <c r="B134" s="9"/>
      <c r="C134" s="38"/>
      <c r="D134" s="38"/>
      <c r="E134" s="38"/>
    </row>
    <row r="135" spans="1:5">
      <c r="A135" s="5"/>
      <c r="B135" s="5"/>
      <c r="C135" s="38"/>
      <c r="D135" s="38"/>
      <c r="E135" s="38"/>
    </row>
    <row r="136" spans="1:5">
      <c r="A136" s="5"/>
      <c r="B136" s="5"/>
      <c r="C136" s="38"/>
      <c r="D136" s="38"/>
      <c r="E136" s="38"/>
    </row>
    <row r="137" spans="1:5">
      <c r="A137" s="5"/>
      <c r="B137" s="5"/>
      <c r="C137" s="38"/>
      <c r="D137" s="38"/>
      <c r="E137" s="38"/>
    </row>
    <row r="138" spans="1:5">
      <c r="A138" s="5"/>
      <c r="B138" s="5"/>
      <c r="C138" s="38"/>
      <c r="D138" s="38"/>
      <c r="E138" s="38"/>
    </row>
    <row r="139" spans="1:5">
      <c r="A139" s="9"/>
      <c r="B139" s="9"/>
      <c r="C139" s="38"/>
      <c r="D139" s="38"/>
      <c r="E139" s="38"/>
    </row>
    <row r="140" spans="1:5">
      <c r="A140" s="48"/>
      <c r="B140" s="5"/>
      <c r="C140" s="38"/>
      <c r="D140" s="38"/>
      <c r="E140" s="38"/>
    </row>
    <row r="141" spans="1:5">
      <c r="A141" s="48"/>
      <c r="B141" s="5"/>
      <c r="C141" s="38"/>
      <c r="D141" s="38"/>
      <c r="E141" s="38"/>
    </row>
    <row r="142" spans="1:5">
      <c r="A142" s="48"/>
      <c r="B142" s="5"/>
      <c r="C142" s="38"/>
      <c r="D142" s="38"/>
      <c r="E142" s="38"/>
    </row>
    <row r="143" spans="1:5">
      <c r="A143" s="48"/>
      <c r="B143" s="5"/>
      <c r="C143" s="38"/>
      <c r="D143" s="38"/>
      <c r="E143" s="38"/>
    </row>
    <row r="144" spans="1:5">
      <c r="A144" s="17"/>
      <c r="B144" s="5"/>
      <c r="C144" s="38"/>
      <c r="D144" s="38"/>
      <c r="E144" s="38"/>
    </row>
    <row r="145" spans="1:5">
      <c r="A145" s="20"/>
      <c r="B145" s="9"/>
      <c r="C145" s="38"/>
      <c r="D145" s="38"/>
      <c r="E145" s="38"/>
    </row>
    <row r="146" spans="1:5">
      <c r="A146" s="17"/>
      <c r="B146" s="5"/>
      <c r="C146" s="38"/>
      <c r="D146" s="38"/>
      <c r="E146" s="38"/>
    </row>
    <row r="147" spans="1:5">
      <c r="A147" s="17"/>
      <c r="B147" s="5"/>
      <c r="C147" s="38"/>
      <c r="D147" s="38"/>
      <c r="E147" s="38"/>
    </row>
    <row r="148" spans="1:5">
      <c r="A148" s="48"/>
      <c r="B148" s="5"/>
      <c r="C148" s="38"/>
      <c r="D148" s="38"/>
      <c r="E148" s="38"/>
    </row>
    <row r="149" spans="1:5">
      <c r="A149" s="48"/>
      <c r="B149" s="5"/>
      <c r="C149" s="38"/>
      <c r="D149" s="38"/>
      <c r="E149" s="38"/>
    </row>
    <row r="150" spans="1:5">
      <c r="A150" s="18"/>
      <c r="B150" s="9"/>
      <c r="C150" s="38"/>
      <c r="D150" s="38"/>
      <c r="E150" s="38"/>
    </row>
    <row r="151" spans="1:5">
      <c r="A151" s="20"/>
      <c r="B151" s="9"/>
      <c r="C151" s="38"/>
      <c r="D151" s="38"/>
      <c r="E151" s="38"/>
    </row>
    <row r="152" spans="1:5" ht="15.75">
      <c r="A152" s="310"/>
      <c r="B152" s="311"/>
      <c r="C152" s="38"/>
      <c r="D152" s="38"/>
      <c r="E152" s="38"/>
    </row>
    <row r="153" spans="1:5" ht="15.75">
      <c r="A153" s="312"/>
      <c r="B153" s="313"/>
      <c r="C153" s="38"/>
      <c r="D153" s="38"/>
      <c r="E153" s="38"/>
    </row>
  </sheetData>
  <mergeCells count="2">
    <mergeCell ref="A2:E2"/>
    <mergeCell ref="A3:E3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scale="55" fitToHeight="2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1" sqref="C21"/>
    </sheetView>
  </sheetViews>
  <sheetFormatPr defaultRowHeight="15"/>
  <cols>
    <col min="2" max="2" width="56.85546875" customWidth="1"/>
  </cols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Q226"/>
  <sheetViews>
    <sheetView topLeftCell="B1" workbookViewId="0">
      <selection activeCell="G128" sqref="G128:H128"/>
    </sheetView>
  </sheetViews>
  <sheetFormatPr defaultRowHeight="15"/>
  <cols>
    <col min="1" max="1" width="91.140625" customWidth="1"/>
    <col min="3" max="3" width="15.5703125" bestFit="1" customWidth="1"/>
    <col min="4" max="4" width="15" customWidth="1"/>
    <col min="5" max="5" width="15.42578125" customWidth="1"/>
    <col min="6" max="6" width="14.28515625" customWidth="1"/>
    <col min="7" max="7" width="16" customWidth="1"/>
    <col min="8" max="8" width="15.28515625" customWidth="1"/>
    <col min="9" max="9" width="14.5703125" customWidth="1"/>
    <col min="10" max="10" width="15.28515625" bestFit="1" customWidth="1"/>
    <col min="11" max="11" width="16.140625" bestFit="1" customWidth="1"/>
    <col min="12" max="12" width="14" customWidth="1"/>
    <col min="13" max="13" width="14.42578125" bestFit="1" customWidth="1"/>
    <col min="14" max="14" width="14.85546875" bestFit="1" customWidth="1"/>
    <col min="15" max="15" width="19.28515625" customWidth="1"/>
    <col min="16" max="16" width="19.28515625" bestFit="1" customWidth="1"/>
  </cols>
  <sheetData>
    <row r="1" spans="1:17" ht="28.5" customHeight="1">
      <c r="A1" s="429" t="s">
        <v>896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</row>
    <row r="2" spans="1:17" ht="26.25" customHeight="1">
      <c r="A2" s="419" t="s">
        <v>861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</row>
    <row r="3" spans="1:17" ht="20.25" customHeight="1">
      <c r="A3" s="418" t="s">
        <v>140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</row>
    <row r="4" spans="1:17" ht="15.75" customHeight="1">
      <c r="A4" s="148" t="s">
        <v>865</v>
      </c>
    </row>
    <row r="5" spans="1:17" ht="25.5">
      <c r="A5" s="2" t="s">
        <v>379</v>
      </c>
      <c r="B5" s="3" t="s">
        <v>380</v>
      </c>
      <c r="C5" s="168" t="s">
        <v>265</v>
      </c>
      <c r="D5" s="168" t="s">
        <v>266</v>
      </c>
      <c r="E5" s="168" t="s">
        <v>267</v>
      </c>
      <c r="F5" s="168" t="s">
        <v>268</v>
      </c>
      <c r="G5" s="168" t="s">
        <v>269</v>
      </c>
      <c r="H5" s="168" t="s">
        <v>270</v>
      </c>
      <c r="I5" s="168" t="s">
        <v>271</v>
      </c>
      <c r="J5" s="168" t="s">
        <v>272</v>
      </c>
      <c r="K5" s="168" t="s">
        <v>273</v>
      </c>
      <c r="L5" s="168" t="s">
        <v>274</v>
      </c>
      <c r="M5" s="168" t="s">
        <v>275</v>
      </c>
      <c r="N5" s="168" t="s">
        <v>276</v>
      </c>
      <c r="O5" s="169" t="s">
        <v>253</v>
      </c>
      <c r="P5" s="4"/>
      <c r="Q5" s="4"/>
    </row>
    <row r="6" spans="1:17" ht="15.75" customHeight="1">
      <c r="A6" s="39" t="s">
        <v>381</v>
      </c>
      <c r="B6" s="40" t="s">
        <v>382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4"/>
      <c r="Q6" s="4"/>
    </row>
    <row r="7" spans="1:17">
      <c r="A7" s="39" t="s">
        <v>383</v>
      </c>
      <c r="B7" s="41" t="s">
        <v>384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4"/>
      <c r="Q7" s="4"/>
    </row>
    <row r="8" spans="1:17">
      <c r="A8" s="39" t="s">
        <v>385</v>
      </c>
      <c r="B8" s="41" t="s">
        <v>386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4"/>
      <c r="Q8" s="4"/>
    </row>
    <row r="9" spans="1:17">
      <c r="A9" s="42" t="s">
        <v>387</v>
      </c>
      <c r="B9" s="41" t="s">
        <v>388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4"/>
      <c r="Q9" s="4"/>
    </row>
    <row r="10" spans="1:17">
      <c r="A10" s="42" t="s">
        <v>389</v>
      </c>
      <c r="B10" s="41" t="s">
        <v>390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4"/>
      <c r="Q10" s="4"/>
    </row>
    <row r="11" spans="1:17">
      <c r="A11" s="42" t="s">
        <v>391</v>
      </c>
      <c r="B11" s="41" t="s">
        <v>392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4"/>
      <c r="Q11" s="4"/>
    </row>
    <row r="12" spans="1:17">
      <c r="A12" s="42" t="s">
        <v>393</v>
      </c>
      <c r="B12" s="41" t="s">
        <v>394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4"/>
      <c r="Q12" s="4"/>
    </row>
    <row r="13" spans="1:17">
      <c r="A13" s="42" t="s">
        <v>395</v>
      </c>
      <c r="B13" s="41" t="s">
        <v>396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4"/>
      <c r="Q13" s="4"/>
    </row>
    <row r="14" spans="1:17">
      <c r="A14" s="5" t="s">
        <v>397</v>
      </c>
      <c r="B14" s="41" t="s">
        <v>398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4"/>
      <c r="Q14" s="4"/>
    </row>
    <row r="15" spans="1:17">
      <c r="A15" s="5" t="s">
        <v>399</v>
      </c>
      <c r="B15" s="41" t="s">
        <v>400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4"/>
      <c r="Q15" s="4"/>
    </row>
    <row r="16" spans="1:17">
      <c r="A16" s="5" t="s">
        <v>401</v>
      </c>
      <c r="B16" s="41" t="s">
        <v>402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4"/>
      <c r="Q16" s="4"/>
    </row>
    <row r="17" spans="1:17">
      <c r="A17" s="5" t="s">
        <v>403</v>
      </c>
      <c r="B17" s="41" t="s">
        <v>404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4"/>
      <c r="Q17" s="4"/>
    </row>
    <row r="18" spans="1:17">
      <c r="A18" s="5" t="s">
        <v>839</v>
      </c>
      <c r="B18" s="41" t="s">
        <v>405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4"/>
      <c r="Q18" s="4"/>
    </row>
    <row r="19" spans="1:17">
      <c r="A19" s="43" t="s">
        <v>730</v>
      </c>
      <c r="B19" s="44" t="s">
        <v>407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7"/>
      <c r="Q19" s="4"/>
    </row>
    <row r="20" spans="1:17">
      <c r="A20" s="5" t="s">
        <v>408</v>
      </c>
      <c r="B20" s="41" t="s">
        <v>409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48"/>
      <c r="Q20" s="4"/>
    </row>
    <row r="21" spans="1:17">
      <c r="A21" s="5" t="s">
        <v>410</v>
      </c>
      <c r="B21" s="41" t="s">
        <v>411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4"/>
      <c r="Q21" s="4"/>
    </row>
    <row r="22" spans="1:17">
      <c r="A22" s="6" t="s">
        <v>412</v>
      </c>
      <c r="B22" s="41" t="s">
        <v>413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4"/>
      <c r="Q22" s="4"/>
    </row>
    <row r="23" spans="1:17">
      <c r="A23" s="9" t="s">
        <v>731</v>
      </c>
      <c r="B23" s="44" t="s">
        <v>414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7"/>
      <c r="Q23" s="4"/>
    </row>
    <row r="24" spans="1:17">
      <c r="A24" s="66" t="s">
        <v>11</v>
      </c>
      <c r="B24" s="67" t="s">
        <v>415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7"/>
      <c r="Q24" s="4"/>
    </row>
    <row r="25" spans="1:17">
      <c r="A25" s="50" t="s">
        <v>840</v>
      </c>
      <c r="B25" s="67" t="s">
        <v>416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4"/>
      <c r="Q25" s="4"/>
    </row>
    <row r="26" spans="1:17">
      <c r="A26" s="5" t="s">
        <v>417</v>
      </c>
      <c r="B26" s="41" t="s">
        <v>418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4"/>
      <c r="Q26" s="4"/>
    </row>
    <row r="27" spans="1:17">
      <c r="A27" s="5" t="s">
        <v>419</v>
      </c>
      <c r="B27" s="41" t="s">
        <v>420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4"/>
      <c r="Q27" s="4"/>
    </row>
    <row r="28" spans="1:17">
      <c r="A28" s="5" t="s">
        <v>421</v>
      </c>
      <c r="B28" s="41" t="s">
        <v>422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4"/>
      <c r="Q28" s="4"/>
    </row>
    <row r="29" spans="1:17">
      <c r="A29" s="9" t="s">
        <v>741</v>
      </c>
      <c r="B29" s="44" t="s">
        <v>423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7"/>
      <c r="Q29" s="4"/>
    </row>
    <row r="30" spans="1:17">
      <c r="A30" s="5" t="s">
        <v>424</v>
      </c>
      <c r="B30" s="41" t="s">
        <v>425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4"/>
      <c r="Q30" s="4"/>
    </row>
    <row r="31" spans="1:17">
      <c r="A31" s="5" t="s">
        <v>426</v>
      </c>
      <c r="B31" s="41" t="s">
        <v>427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4"/>
      <c r="Q31" s="4"/>
    </row>
    <row r="32" spans="1:17">
      <c r="A32" s="9" t="s">
        <v>12</v>
      </c>
      <c r="B32" s="44" t="s">
        <v>428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7"/>
      <c r="Q32" s="4"/>
    </row>
    <row r="33" spans="1:17">
      <c r="A33" s="5" t="s">
        <v>429</v>
      </c>
      <c r="B33" s="41" t="s">
        <v>430</v>
      </c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4"/>
      <c r="Q33" s="4"/>
    </row>
    <row r="34" spans="1:17">
      <c r="A34" s="5" t="s">
        <v>431</v>
      </c>
      <c r="B34" s="41" t="s">
        <v>432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4"/>
      <c r="Q34" s="4"/>
    </row>
    <row r="35" spans="1:17">
      <c r="A35" s="5" t="s">
        <v>841</v>
      </c>
      <c r="B35" s="41" t="s">
        <v>433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4"/>
      <c r="Q35" s="4"/>
    </row>
    <row r="36" spans="1:17">
      <c r="A36" s="5" t="s">
        <v>435</v>
      </c>
      <c r="B36" s="41" t="s">
        <v>436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4"/>
      <c r="Q36" s="4"/>
    </row>
    <row r="37" spans="1:17">
      <c r="A37" s="14" t="s">
        <v>842</v>
      </c>
      <c r="B37" s="41" t="s">
        <v>437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4"/>
      <c r="Q37" s="4"/>
    </row>
    <row r="38" spans="1:17">
      <c r="A38" s="6" t="s">
        <v>439</v>
      </c>
      <c r="B38" s="41" t="s">
        <v>440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4"/>
      <c r="Q38" s="4"/>
    </row>
    <row r="39" spans="1:17">
      <c r="A39" s="5" t="s">
        <v>843</v>
      </c>
      <c r="B39" s="41" t="s">
        <v>441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4"/>
      <c r="Q39" s="4"/>
    </row>
    <row r="40" spans="1:17">
      <c r="A40" s="9" t="s">
        <v>746</v>
      </c>
      <c r="B40" s="44" t="s">
        <v>443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7"/>
      <c r="Q40" s="4"/>
    </row>
    <row r="41" spans="1:17">
      <c r="A41" s="5" t="s">
        <v>444</v>
      </c>
      <c r="B41" s="41" t="s">
        <v>445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4"/>
      <c r="Q41" s="4"/>
    </row>
    <row r="42" spans="1:17">
      <c r="A42" s="5" t="s">
        <v>446</v>
      </c>
      <c r="B42" s="41" t="s">
        <v>447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4"/>
      <c r="Q42" s="4"/>
    </row>
    <row r="43" spans="1:17">
      <c r="A43" s="9" t="s">
        <v>747</v>
      </c>
      <c r="B43" s="44" t="s">
        <v>448</v>
      </c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4"/>
      <c r="Q43" s="4"/>
    </row>
    <row r="44" spans="1:17">
      <c r="A44" s="5" t="s">
        <v>449</v>
      </c>
      <c r="B44" s="41" t="s">
        <v>450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4"/>
      <c r="Q44" s="4"/>
    </row>
    <row r="45" spans="1:17">
      <c r="A45" s="5" t="s">
        <v>451</v>
      </c>
      <c r="B45" s="41" t="s">
        <v>452</v>
      </c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4"/>
      <c r="Q45" s="4"/>
    </row>
    <row r="46" spans="1:17">
      <c r="A46" s="5" t="s">
        <v>844</v>
      </c>
      <c r="B46" s="41" t="s">
        <v>453</v>
      </c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4"/>
      <c r="Q46" s="4"/>
    </row>
    <row r="47" spans="1:17">
      <c r="A47" s="5" t="s">
        <v>845</v>
      </c>
      <c r="B47" s="41" t="s">
        <v>455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4"/>
      <c r="Q47" s="4"/>
    </row>
    <row r="48" spans="1:17">
      <c r="A48" s="5" t="s">
        <v>459</v>
      </c>
      <c r="B48" s="41" t="s">
        <v>460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4"/>
      <c r="Q48" s="4"/>
    </row>
    <row r="49" spans="1:17">
      <c r="A49" s="9" t="s">
        <v>750</v>
      </c>
      <c r="B49" s="44" t="s">
        <v>461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7"/>
      <c r="Q49" s="4"/>
    </row>
    <row r="50" spans="1:17">
      <c r="A50" s="50" t="s">
        <v>751</v>
      </c>
      <c r="B50" s="67" t="s">
        <v>462</v>
      </c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7"/>
      <c r="Q50" s="4"/>
    </row>
    <row r="51" spans="1:17">
      <c r="A51" s="17" t="s">
        <v>463</v>
      </c>
      <c r="B51" s="41" t="s">
        <v>464</v>
      </c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4"/>
      <c r="Q51" s="4"/>
    </row>
    <row r="52" spans="1:17">
      <c r="A52" s="17" t="s">
        <v>775</v>
      </c>
      <c r="B52" s="41" t="s">
        <v>465</v>
      </c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4"/>
      <c r="Q52" s="4"/>
    </row>
    <row r="53" spans="1:17">
      <c r="A53" s="22" t="s">
        <v>846</v>
      </c>
      <c r="B53" s="41" t="s">
        <v>466</v>
      </c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4"/>
      <c r="Q53" s="4"/>
    </row>
    <row r="54" spans="1:17">
      <c r="A54" s="22" t="s">
        <v>847</v>
      </c>
      <c r="B54" s="41" t="s">
        <v>467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4"/>
      <c r="Q54" s="4"/>
    </row>
    <row r="55" spans="1:17">
      <c r="A55" s="22" t="s">
        <v>848</v>
      </c>
      <c r="B55" s="41" t="s">
        <v>468</v>
      </c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4"/>
      <c r="Q55" s="4"/>
    </row>
    <row r="56" spans="1:17">
      <c r="A56" s="17" t="s">
        <v>849</v>
      </c>
      <c r="B56" s="41" t="s">
        <v>469</v>
      </c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4"/>
      <c r="Q56" s="4"/>
    </row>
    <row r="57" spans="1:17">
      <c r="A57" s="17" t="s">
        <v>850</v>
      </c>
      <c r="B57" s="41" t="s">
        <v>470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4"/>
      <c r="Q57" s="4"/>
    </row>
    <row r="58" spans="1:17">
      <c r="A58" s="17" t="s">
        <v>851</v>
      </c>
      <c r="B58" s="41" t="s">
        <v>471</v>
      </c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4"/>
      <c r="Q58" s="4"/>
    </row>
    <row r="59" spans="1:17">
      <c r="A59" s="64" t="s">
        <v>808</v>
      </c>
      <c r="B59" s="67" t="s">
        <v>472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67"/>
      <c r="Q59" s="4"/>
    </row>
    <row r="60" spans="1:17">
      <c r="A60" s="16" t="s">
        <v>852</v>
      </c>
      <c r="B60" s="41" t="s">
        <v>473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4"/>
      <c r="Q60" s="4"/>
    </row>
    <row r="61" spans="1:17">
      <c r="A61" s="16" t="s">
        <v>475</v>
      </c>
      <c r="B61" s="41" t="s">
        <v>476</v>
      </c>
      <c r="C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4"/>
      <c r="Q61" s="4"/>
    </row>
    <row r="62" spans="1:17">
      <c r="A62" s="16" t="s">
        <v>477</v>
      </c>
      <c r="B62" s="41" t="s">
        <v>478</v>
      </c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4"/>
      <c r="Q62" s="4"/>
    </row>
    <row r="63" spans="1:17">
      <c r="A63" s="16" t="s">
        <v>810</v>
      </c>
      <c r="B63" s="41" t="s">
        <v>479</v>
      </c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4"/>
      <c r="Q63" s="4"/>
    </row>
    <row r="64" spans="1:17">
      <c r="A64" s="16" t="s">
        <v>853</v>
      </c>
      <c r="B64" s="41" t="s">
        <v>480</v>
      </c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4"/>
      <c r="Q64" s="4"/>
    </row>
    <row r="65" spans="1:17">
      <c r="A65" s="16" t="s">
        <v>812</v>
      </c>
      <c r="B65" s="41" t="s">
        <v>481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67"/>
      <c r="Q65" s="4"/>
    </row>
    <row r="66" spans="1:17">
      <c r="A66" s="16" t="s">
        <v>854</v>
      </c>
      <c r="B66" s="41" t="s">
        <v>482</v>
      </c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4"/>
      <c r="Q66" s="4"/>
    </row>
    <row r="67" spans="1:17">
      <c r="A67" s="16" t="s">
        <v>855</v>
      </c>
      <c r="B67" s="41" t="s">
        <v>484</v>
      </c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4"/>
      <c r="Q67" s="4"/>
    </row>
    <row r="68" spans="1:17">
      <c r="A68" s="16" t="s">
        <v>485</v>
      </c>
      <c r="B68" s="41" t="s">
        <v>486</v>
      </c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4"/>
      <c r="Q68" s="4"/>
    </row>
    <row r="69" spans="1:17">
      <c r="A69" s="29" t="s">
        <v>487</v>
      </c>
      <c r="B69" s="41" t="s">
        <v>488</v>
      </c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4"/>
      <c r="Q69" s="4"/>
    </row>
    <row r="70" spans="1:17">
      <c r="A70" s="16" t="s">
        <v>856</v>
      </c>
      <c r="B70" s="41" t="s">
        <v>490</v>
      </c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4"/>
      <c r="Q70" s="4"/>
    </row>
    <row r="71" spans="1:17" ht="22.5" customHeight="1">
      <c r="A71" s="29" t="s">
        <v>213</v>
      </c>
      <c r="B71" s="41" t="s">
        <v>858</v>
      </c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4"/>
      <c r="Q71" s="4"/>
    </row>
    <row r="72" spans="1:17" ht="19.5" customHeight="1">
      <c r="A72" s="29" t="s">
        <v>214</v>
      </c>
      <c r="B72" s="41" t="s">
        <v>858</v>
      </c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4"/>
      <c r="Q72" s="4"/>
    </row>
    <row r="73" spans="1:17" ht="16.5" customHeight="1">
      <c r="A73" s="64" t="s">
        <v>816</v>
      </c>
      <c r="B73" s="67" t="s">
        <v>491</v>
      </c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67"/>
      <c r="Q73" s="4"/>
    </row>
    <row r="74" spans="1:17" ht="15.75">
      <c r="A74" s="83" t="s">
        <v>159</v>
      </c>
      <c r="B74" s="67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4"/>
      <c r="Q74" s="4"/>
    </row>
    <row r="75" spans="1:17">
      <c r="A75" s="45" t="s">
        <v>492</v>
      </c>
      <c r="B75" s="41" t="s">
        <v>493</v>
      </c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4"/>
      <c r="Q75" s="4"/>
    </row>
    <row r="76" spans="1:17">
      <c r="A76" s="45" t="s">
        <v>857</v>
      </c>
      <c r="B76" s="41" t="s">
        <v>494</v>
      </c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4"/>
      <c r="Q76" s="4"/>
    </row>
    <row r="77" spans="1:17">
      <c r="A77" s="45" t="s">
        <v>496</v>
      </c>
      <c r="B77" s="41" t="s">
        <v>497</v>
      </c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4"/>
      <c r="Q77" s="4"/>
    </row>
    <row r="78" spans="1:17">
      <c r="A78" s="45" t="s">
        <v>498</v>
      </c>
      <c r="B78" s="41" t="s">
        <v>499</v>
      </c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4"/>
      <c r="Q78" s="4"/>
    </row>
    <row r="79" spans="1:17">
      <c r="A79" s="6" t="s">
        <v>500</v>
      </c>
      <c r="B79" s="41" t="s">
        <v>501</v>
      </c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4"/>
      <c r="Q79" s="4"/>
    </row>
    <row r="80" spans="1:17">
      <c r="A80" s="6" t="s">
        <v>502</v>
      </c>
      <c r="B80" s="41" t="s">
        <v>503</v>
      </c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4"/>
      <c r="Q80" s="4"/>
    </row>
    <row r="81" spans="1:17">
      <c r="A81" s="6" t="s">
        <v>504</v>
      </c>
      <c r="B81" s="41" t="s">
        <v>505</v>
      </c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4"/>
      <c r="Q81" s="4"/>
    </row>
    <row r="82" spans="1:17">
      <c r="A82" s="65" t="s">
        <v>818</v>
      </c>
      <c r="B82" s="67" t="s">
        <v>506</v>
      </c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67"/>
      <c r="Q82" s="4"/>
    </row>
    <row r="83" spans="1:17">
      <c r="A83" s="17" t="s">
        <v>507</v>
      </c>
      <c r="B83" s="41" t="s">
        <v>508</v>
      </c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4"/>
      <c r="Q83" s="4"/>
    </row>
    <row r="84" spans="1:17">
      <c r="A84" s="17" t="s">
        <v>509</v>
      </c>
      <c r="B84" s="41" t="s">
        <v>510</v>
      </c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4"/>
      <c r="Q84" s="4"/>
    </row>
    <row r="85" spans="1:17">
      <c r="A85" s="17" t="s">
        <v>511</v>
      </c>
      <c r="B85" s="41" t="s">
        <v>512</v>
      </c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4"/>
      <c r="Q85" s="4"/>
    </row>
    <row r="86" spans="1:17">
      <c r="A86" s="17" t="s">
        <v>513</v>
      </c>
      <c r="B86" s="41" t="s">
        <v>514</v>
      </c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4"/>
      <c r="Q86" s="4"/>
    </row>
    <row r="87" spans="1:17">
      <c r="A87" s="64" t="s">
        <v>819</v>
      </c>
      <c r="B87" s="67" t="s">
        <v>515</v>
      </c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4"/>
      <c r="Q87" s="4"/>
    </row>
    <row r="88" spans="1:17" ht="30" hidden="1">
      <c r="A88" s="17" t="s">
        <v>516</v>
      </c>
      <c r="B88" s="41" t="s">
        <v>517</v>
      </c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4"/>
      <c r="Q88" s="4"/>
    </row>
    <row r="89" spans="1:17" ht="30" hidden="1">
      <c r="A89" s="17" t="s">
        <v>0</v>
      </c>
      <c r="B89" s="41" t="s">
        <v>518</v>
      </c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4"/>
      <c r="Q89" s="4"/>
    </row>
    <row r="90" spans="1:17" ht="30" hidden="1">
      <c r="A90" s="17" t="s">
        <v>1</v>
      </c>
      <c r="B90" s="41" t="s">
        <v>519</v>
      </c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4"/>
      <c r="Q90" s="4"/>
    </row>
    <row r="91" spans="1:17" hidden="1">
      <c r="A91" s="17" t="s">
        <v>2</v>
      </c>
      <c r="B91" s="41" t="s">
        <v>520</v>
      </c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4"/>
      <c r="Q91" s="4"/>
    </row>
    <row r="92" spans="1:17" ht="30" hidden="1">
      <c r="A92" s="17" t="s">
        <v>3</v>
      </c>
      <c r="B92" s="41" t="s">
        <v>521</v>
      </c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4"/>
      <c r="Q92" s="4"/>
    </row>
    <row r="93" spans="1:17" ht="30" hidden="1">
      <c r="A93" s="17" t="s">
        <v>4</v>
      </c>
      <c r="B93" s="41" t="s">
        <v>522</v>
      </c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4"/>
      <c r="Q93" s="4"/>
    </row>
    <row r="94" spans="1:17">
      <c r="A94" s="17" t="s">
        <v>523</v>
      </c>
      <c r="B94" s="41" t="s">
        <v>524</v>
      </c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4"/>
      <c r="Q94" s="4"/>
    </row>
    <row r="95" spans="1:17">
      <c r="A95" s="17" t="s">
        <v>5</v>
      </c>
      <c r="B95" s="41" t="s">
        <v>353</v>
      </c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4"/>
      <c r="Q95" s="4"/>
    </row>
    <row r="96" spans="1:17">
      <c r="A96" s="64" t="s">
        <v>820</v>
      </c>
      <c r="B96" s="67" t="s">
        <v>526</v>
      </c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67"/>
      <c r="Q96" s="4"/>
    </row>
    <row r="97" spans="1:17" ht="15.75">
      <c r="A97" s="83" t="s">
        <v>158</v>
      </c>
      <c r="B97" s="67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4"/>
      <c r="Q97" s="4"/>
    </row>
    <row r="98" spans="1:17" ht="15.75">
      <c r="A98" s="46" t="s">
        <v>13</v>
      </c>
      <c r="B98" s="47" t="s">
        <v>527</v>
      </c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7"/>
      <c r="Q98" s="4"/>
    </row>
    <row r="99" spans="1:17" hidden="1">
      <c r="A99" s="17" t="s">
        <v>6</v>
      </c>
      <c r="B99" s="5" t="s">
        <v>528</v>
      </c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4"/>
      <c r="Q99" s="4"/>
    </row>
    <row r="100" spans="1:17" hidden="1">
      <c r="A100" s="17" t="s">
        <v>531</v>
      </c>
      <c r="B100" s="5" t="s">
        <v>532</v>
      </c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4"/>
      <c r="Q100" s="4"/>
    </row>
    <row r="101" spans="1:17" hidden="1">
      <c r="A101" s="17" t="s">
        <v>7</v>
      </c>
      <c r="B101" s="5" t="s">
        <v>533</v>
      </c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4"/>
      <c r="Q101" s="4"/>
    </row>
    <row r="102" spans="1:17">
      <c r="A102" s="20" t="s">
        <v>827</v>
      </c>
      <c r="B102" s="9" t="s">
        <v>535</v>
      </c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4"/>
      <c r="Q102" s="4"/>
    </row>
    <row r="103" spans="1:17" hidden="1">
      <c r="A103" s="48" t="s">
        <v>8</v>
      </c>
      <c r="B103" s="5" t="s">
        <v>536</v>
      </c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4"/>
      <c r="Q103" s="4"/>
    </row>
    <row r="104" spans="1:17" hidden="1">
      <c r="A104" s="48" t="s">
        <v>833</v>
      </c>
      <c r="B104" s="5" t="s">
        <v>539</v>
      </c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4"/>
      <c r="Q104" s="4"/>
    </row>
    <row r="105" spans="1:17" hidden="1">
      <c r="A105" s="17" t="s">
        <v>540</v>
      </c>
      <c r="B105" s="5" t="s">
        <v>541</v>
      </c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4"/>
      <c r="Q105" s="4"/>
    </row>
    <row r="106" spans="1:17" hidden="1">
      <c r="A106" s="17" t="s">
        <v>9</v>
      </c>
      <c r="B106" s="5" t="s">
        <v>542</v>
      </c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4"/>
      <c r="Q106" s="4"/>
    </row>
    <row r="107" spans="1:17">
      <c r="A107" s="18" t="s">
        <v>830</v>
      </c>
      <c r="B107" s="9" t="s">
        <v>543</v>
      </c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4"/>
      <c r="Q107" s="4"/>
    </row>
    <row r="108" spans="1:17">
      <c r="A108" s="48" t="s">
        <v>544</v>
      </c>
      <c r="B108" s="5" t="s">
        <v>545</v>
      </c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4"/>
      <c r="Q108" s="4"/>
    </row>
    <row r="109" spans="1:17">
      <c r="A109" s="48" t="s">
        <v>546</v>
      </c>
      <c r="B109" s="5" t="s">
        <v>547</v>
      </c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4"/>
      <c r="Q109" s="4"/>
    </row>
    <row r="110" spans="1:17">
      <c r="A110" s="18" t="s">
        <v>548</v>
      </c>
      <c r="B110" s="9" t="s">
        <v>549</v>
      </c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4"/>
      <c r="Q110" s="4"/>
    </row>
    <row r="111" spans="1:17">
      <c r="A111" s="48" t="s">
        <v>550</v>
      </c>
      <c r="B111" s="5" t="s">
        <v>551</v>
      </c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4"/>
      <c r="Q111" s="4"/>
    </row>
    <row r="112" spans="1:17">
      <c r="A112" s="48" t="s">
        <v>552</v>
      </c>
      <c r="B112" s="5" t="s">
        <v>553</v>
      </c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4"/>
      <c r="Q112" s="4"/>
    </row>
    <row r="113" spans="1:17">
      <c r="A113" s="48" t="s">
        <v>554</v>
      </c>
      <c r="B113" s="5" t="s">
        <v>555</v>
      </c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4"/>
      <c r="Q113" s="4"/>
    </row>
    <row r="114" spans="1:17">
      <c r="A114" s="49" t="s">
        <v>831</v>
      </c>
      <c r="B114" s="50" t="s">
        <v>556</v>
      </c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7"/>
      <c r="Q114" s="4"/>
    </row>
    <row r="115" spans="1:17">
      <c r="A115" s="48" t="s">
        <v>557</v>
      </c>
      <c r="B115" s="5" t="s">
        <v>558</v>
      </c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4"/>
      <c r="Q115" s="4"/>
    </row>
    <row r="116" spans="1:17">
      <c r="A116" s="17" t="s">
        <v>559</v>
      </c>
      <c r="B116" s="5" t="s">
        <v>560</v>
      </c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4"/>
      <c r="Q116" s="4"/>
    </row>
    <row r="117" spans="1:17">
      <c r="A117" s="48" t="s">
        <v>10</v>
      </c>
      <c r="B117" s="5" t="s">
        <v>561</v>
      </c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4"/>
      <c r="Q117" s="4"/>
    </row>
    <row r="118" spans="1:17">
      <c r="A118" s="48" t="s">
        <v>836</v>
      </c>
      <c r="B118" s="5" t="s">
        <v>562</v>
      </c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4"/>
      <c r="Q118" s="4"/>
    </row>
    <row r="119" spans="1:17">
      <c r="A119" s="49" t="s">
        <v>837</v>
      </c>
      <c r="B119" s="50" t="s">
        <v>566</v>
      </c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4"/>
      <c r="Q119" s="4"/>
    </row>
    <row r="120" spans="1:17">
      <c r="A120" s="17" t="s">
        <v>567</v>
      </c>
      <c r="B120" s="5" t="s">
        <v>568</v>
      </c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4"/>
      <c r="Q120" s="4"/>
    </row>
    <row r="121" spans="1:17" ht="15.75">
      <c r="A121" s="51" t="s">
        <v>14</v>
      </c>
      <c r="B121" s="52" t="s">
        <v>569</v>
      </c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4"/>
      <c r="Q121" s="4"/>
    </row>
    <row r="122" spans="1:17" ht="15.75">
      <c r="A122" s="56" t="s">
        <v>51</v>
      </c>
      <c r="B122" s="57"/>
      <c r="C122" s="170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70"/>
      <c r="P122" s="167"/>
      <c r="Q122" s="4"/>
    </row>
    <row r="123" spans="1:17" ht="25.5">
      <c r="A123" s="2" t="s">
        <v>379</v>
      </c>
      <c r="B123" s="3" t="s">
        <v>44</v>
      </c>
      <c r="C123" s="168" t="s">
        <v>265</v>
      </c>
      <c r="D123" s="168" t="s">
        <v>266</v>
      </c>
      <c r="E123" s="168" t="s">
        <v>267</v>
      </c>
      <c r="F123" s="168" t="s">
        <v>268</v>
      </c>
      <c r="G123" s="168" t="s">
        <v>269</v>
      </c>
      <c r="H123" s="168" t="s">
        <v>270</v>
      </c>
      <c r="I123" s="168" t="s">
        <v>271</v>
      </c>
      <c r="J123" s="168" t="s">
        <v>272</v>
      </c>
      <c r="K123" s="168" t="s">
        <v>273</v>
      </c>
      <c r="L123" s="168" t="s">
        <v>274</v>
      </c>
      <c r="M123" s="168" t="s">
        <v>275</v>
      </c>
      <c r="N123" s="168" t="s">
        <v>276</v>
      </c>
      <c r="O123" s="169" t="s">
        <v>253</v>
      </c>
      <c r="P123" s="4"/>
      <c r="Q123" s="4"/>
    </row>
    <row r="124" spans="1:17">
      <c r="A124" s="42" t="s">
        <v>570</v>
      </c>
      <c r="B124" s="6" t="s">
        <v>571</v>
      </c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4"/>
      <c r="Q124" s="4"/>
    </row>
    <row r="125" spans="1:17">
      <c r="A125" s="5" t="s">
        <v>572</v>
      </c>
      <c r="B125" s="6" t="s">
        <v>573</v>
      </c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4"/>
      <c r="Q125" s="4"/>
    </row>
    <row r="126" spans="1:17">
      <c r="A126" s="5" t="s">
        <v>574</v>
      </c>
      <c r="B126" s="6" t="s">
        <v>575</v>
      </c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4"/>
      <c r="Q126" s="4"/>
    </row>
    <row r="127" spans="1:17">
      <c r="A127" s="5" t="s">
        <v>576</v>
      </c>
      <c r="B127" s="6" t="s">
        <v>577</v>
      </c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4"/>
      <c r="Q127" s="4"/>
    </row>
    <row r="128" spans="1:17">
      <c r="A128" s="5" t="s">
        <v>578</v>
      </c>
      <c r="B128" s="6" t="s">
        <v>579</v>
      </c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4"/>
      <c r="Q128" s="4"/>
    </row>
    <row r="129" spans="1:17">
      <c r="A129" s="5" t="s">
        <v>580</v>
      </c>
      <c r="B129" s="6" t="s">
        <v>581</v>
      </c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6"/>
      <c r="N129" s="164"/>
      <c r="O129" s="164"/>
      <c r="P129" s="4"/>
      <c r="Q129" s="4"/>
    </row>
    <row r="130" spans="1:17">
      <c r="A130" s="9" t="s">
        <v>54</v>
      </c>
      <c r="B130" s="10" t="s">
        <v>582</v>
      </c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7"/>
      <c r="Q130" s="4"/>
    </row>
    <row r="131" spans="1:17">
      <c r="A131" s="5" t="s">
        <v>583</v>
      </c>
      <c r="B131" s="6" t="s">
        <v>584</v>
      </c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6"/>
      <c r="N131" s="164"/>
      <c r="O131" s="164"/>
      <c r="P131" s="4"/>
      <c r="Q131" s="4"/>
    </row>
    <row r="132" spans="1:17" ht="20.25" customHeight="1">
      <c r="A132" s="5" t="s">
        <v>585</v>
      </c>
      <c r="B132" s="6" t="s">
        <v>586</v>
      </c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4"/>
      <c r="Q132" s="4"/>
    </row>
    <row r="133" spans="1:17" ht="18.75" customHeight="1">
      <c r="A133" s="5" t="s">
        <v>15</v>
      </c>
      <c r="B133" s="6" t="s">
        <v>587</v>
      </c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4"/>
      <c r="Q133" s="4"/>
    </row>
    <row r="134" spans="1:17" ht="19.5" customHeight="1">
      <c r="A134" s="5" t="s">
        <v>16</v>
      </c>
      <c r="B134" s="6" t="s">
        <v>588</v>
      </c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4"/>
      <c r="Q134" s="4"/>
    </row>
    <row r="135" spans="1:17">
      <c r="A135" s="5" t="s">
        <v>17</v>
      </c>
      <c r="B135" s="6" t="s">
        <v>589</v>
      </c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4"/>
      <c r="Q135" s="4"/>
    </row>
    <row r="136" spans="1:17">
      <c r="A136" s="50" t="s">
        <v>55</v>
      </c>
      <c r="B136" s="65" t="s">
        <v>590</v>
      </c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7"/>
      <c r="Q136" s="4"/>
    </row>
    <row r="137" spans="1:17">
      <c r="A137" s="5" t="s">
        <v>21</v>
      </c>
      <c r="B137" s="6" t="s">
        <v>599</v>
      </c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4"/>
      <c r="Q137" s="4"/>
    </row>
    <row r="138" spans="1:17">
      <c r="A138" s="5" t="s">
        <v>22</v>
      </c>
      <c r="B138" s="6" t="s">
        <v>603</v>
      </c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4"/>
      <c r="Q138" s="4"/>
    </row>
    <row r="139" spans="1:17">
      <c r="A139" s="9" t="s">
        <v>57</v>
      </c>
      <c r="B139" s="10" t="s">
        <v>604</v>
      </c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4"/>
      <c r="Q139" s="4"/>
    </row>
    <row r="140" spans="1:17">
      <c r="A140" s="5" t="s">
        <v>23</v>
      </c>
      <c r="B140" s="6" t="s">
        <v>605</v>
      </c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4"/>
      <c r="Q140" s="4"/>
    </row>
    <row r="141" spans="1:17">
      <c r="A141" s="5" t="s">
        <v>24</v>
      </c>
      <c r="B141" s="6" t="s">
        <v>606</v>
      </c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4"/>
      <c r="Q141" s="4"/>
    </row>
    <row r="142" spans="1:17">
      <c r="A142" s="5" t="s">
        <v>25</v>
      </c>
      <c r="B142" s="6" t="s">
        <v>607</v>
      </c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4"/>
      <c r="Q142" s="4"/>
    </row>
    <row r="143" spans="1:17">
      <c r="A143" s="5" t="s">
        <v>26</v>
      </c>
      <c r="B143" s="6" t="s">
        <v>608</v>
      </c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4"/>
      <c r="Q143" s="4"/>
    </row>
    <row r="144" spans="1:17">
      <c r="A144" s="5" t="s">
        <v>27</v>
      </c>
      <c r="B144" s="6" t="s">
        <v>611</v>
      </c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4"/>
      <c r="Q144" s="4"/>
    </row>
    <row r="145" spans="1:17">
      <c r="A145" s="5" t="s">
        <v>612</v>
      </c>
      <c r="B145" s="6" t="s">
        <v>613</v>
      </c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4"/>
      <c r="Q145" s="4"/>
    </row>
    <row r="146" spans="1:17">
      <c r="A146" s="5" t="s">
        <v>28</v>
      </c>
      <c r="B146" s="6" t="s">
        <v>614</v>
      </c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4"/>
      <c r="Q146" s="4"/>
    </row>
    <row r="147" spans="1:17">
      <c r="A147" s="5" t="s">
        <v>29</v>
      </c>
      <c r="B147" s="6" t="s">
        <v>620</v>
      </c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4"/>
      <c r="Q147" s="4"/>
    </row>
    <row r="148" spans="1:17">
      <c r="A148" s="9" t="s">
        <v>58</v>
      </c>
      <c r="B148" s="10" t="s">
        <v>636</v>
      </c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7"/>
      <c r="Q148" s="4"/>
    </row>
    <row r="149" spans="1:17">
      <c r="A149" s="5" t="s">
        <v>30</v>
      </c>
      <c r="B149" s="6" t="s">
        <v>637</v>
      </c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4"/>
      <c r="Q149" s="4"/>
    </row>
    <row r="150" spans="1:17">
      <c r="A150" s="50" t="s">
        <v>59</v>
      </c>
      <c r="B150" s="65" t="s">
        <v>638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7"/>
      <c r="Q150" s="4"/>
    </row>
    <row r="151" spans="1:17">
      <c r="A151" s="17" t="s">
        <v>639</v>
      </c>
      <c r="B151" s="6" t="s">
        <v>640</v>
      </c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4"/>
      <c r="Q151" s="4"/>
    </row>
    <row r="152" spans="1:17">
      <c r="A152" s="17" t="s">
        <v>31</v>
      </c>
      <c r="B152" s="6" t="s">
        <v>641</v>
      </c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4"/>
      <c r="Q152" s="4"/>
    </row>
    <row r="153" spans="1:17">
      <c r="A153" s="17" t="s">
        <v>32</v>
      </c>
      <c r="B153" s="6" t="s">
        <v>644</v>
      </c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4"/>
      <c r="Q153" s="4"/>
    </row>
    <row r="154" spans="1:17">
      <c r="A154" s="17" t="s">
        <v>33</v>
      </c>
      <c r="B154" s="6" t="s">
        <v>645</v>
      </c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4"/>
      <c r="Q154" s="4"/>
    </row>
    <row r="155" spans="1:17">
      <c r="A155" s="17" t="s">
        <v>652</v>
      </c>
      <c r="B155" s="6" t="s">
        <v>653</v>
      </c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4"/>
      <c r="Q155" s="4"/>
    </row>
    <row r="156" spans="1:17">
      <c r="A156" s="17" t="s">
        <v>654</v>
      </c>
      <c r="B156" s="6" t="s">
        <v>655</v>
      </c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4"/>
      <c r="Q156" s="4"/>
    </row>
    <row r="157" spans="1:17">
      <c r="A157" s="17" t="s">
        <v>656</v>
      </c>
      <c r="B157" s="6" t="s">
        <v>657</v>
      </c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4"/>
      <c r="Q157" s="4"/>
    </row>
    <row r="158" spans="1:17">
      <c r="A158" s="17" t="s">
        <v>35</v>
      </c>
      <c r="B158" s="6" t="s">
        <v>658</v>
      </c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4"/>
      <c r="Q158" s="4"/>
    </row>
    <row r="159" spans="1:17">
      <c r="A159" s="17" t="s">
        <v>36</v>
      </c>
      <c r="B159" s="6" t="s">
        <v>884</v>
      </c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4"/>
      <c r="Q159" s="4"/>
    </row>
    <row r="160" spans="1:17">
      <c r="A160" s="64" t="s">
        <v>60</v>
      </c>
      <c r="B160" s="65" t="s">
        <v>669</v>
      </c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7"/>
      <c r="Q160" s="4"/>
    </row>
    <row r="161" spans="1:17" ht="30" hidden="1">
      <c r="A161" s="17" t="s">
        <v>681</v>
      </c>
      <c r="B161" s="6" t="s">
        <v>682</v>
      </c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4"/>
      <c r="Q161" s="4"/>
    </row>
    <row r="162" spans="1:17" ht="30" hidden="1">
      <c r="A162" s="5" t="s">
        <v>40</v>
      </c>
      <c r="B162" s="6" t="s">
        <v>683</v>
      </c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4"/>
      <c r="Q162" s="4"/>
    </row>
    <row r="163" spans="1:17" hidden="1">
      <c r="A163" s="17" t="s">
        <v>41</v>
      </c>
      <c r="B163" s="6" t="s">
        <v>684</v>
      </c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4"/>
      <c r="Q163" s="4"/>
    </row>
    <row r="164" spans="1:17">
      <c r="A164" s="50" t="s">
        <v>62</v>
      </c>
      <c r="B164" s="65" t="s">
        <v>685</v>
      </c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4"/>
      <c r="Q164" s="4"/>
    </row>
    <row r="165" spans="1:17" ht="21.75" customHeight="1">
      <c r="A165" s="83" t="s">
        <v>159</v>
      </c>
      <c r="B165" s="88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4"/>
      <c r="Q165" s="4"/>
    </row>
    <row r="166" spans="1:17" hidden="1">
      <c r="A166" s="5" t="s">
        <v>591</v>
      </c>
      <c r="B166" s="6" t="s">
        <v>592</v>
      </c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4"/>
      <c r="Q166" s="4"/>
    </row>
    <row r="167" spans="1:17" ht="30" hidden="1">
      <c r="A167" s="5" t="s">
        <v>593</v>
      </c>
      <c r="B167" s="6" t="s">
        <v>594</v>
      </c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4"/>
      <c r="Q167" s="4"/>
    </row>
    <row r="168" spans="1:17" ht="30" hidden="1">
      <c r="A168" s="5" t="s">
        <v>18</v>
      </c>
      <c r="B168" s="6" t="s">
        <v>595</v>
      </c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4"/>
      <c r="Q168" s="4"/>
    </row>
    <row r="169" spans="1:17" ht="30" hidden="1">
      <c r="A169" s="5" t="s">
        <v>19</v>
      </c>
      <c r="B169" s="6" t="s">
        <v>596</v>
      </c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4"/>
      <c r="Q169" s="4"/>
    </row>
    <row r="170" spans="1:17" hidden="1">
      <c r="A170" s="5" t="s">
        <v>20</v>
      </c>
      <c r="B170" s="6" t="s">
        <v>597</v>
      </c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4"/>
      <c r="Q170" s="4"/>
    </row>
    <row r="171" spans="1:17">
      <c r="A171" s="50" t="s">
        <v>56</v>
      </c>
      <c r="B171" s="65" t="s">
        <v>598</v>
      </c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4"/>
      <c r="Q171" s="4"/>
    </row>
    <row r="172" spans="1:17" hidden="1">
      <c r="A172" s="17" t="s">
        <v>37</v>
      </c>
      <c r="B172" s="6" t="s">
        <v>670</v>
      </c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4"/>
      <c r="Q172" s="4"/>
    </row>
    <row r="173" spans="1:17" hidden="1">
      <c r="A173" s="17" t="s">
        <v>38</v>
      </c>
      <c r="B173" s="6" t="s">
        <v>672</v>
      </c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4"/>
      <c r="Q173" s="4"/>
    </row>
    <row r="174" spans="1:17" hidden="1">
      <c r="A174" s="17" t="s">
        <v>674</v>
      </c>
      <c r="B174" s="6" t="s">
        <v>675</v>
      </c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4"/>
      <c r="Q174" s="4"/>
    </row>
    <row r="175" spans="1:17" hidden="1">
      <c r="A175" s="17" t="s">
        <v>39</v>
      </c>
      <c r="B175" s="6" t="s">
        <v>676</v>
      </c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4"/>
      <c r="Q175" s="4"/>
    </row>
    <row r="176" spans="1:17" hidden="1">
      <c r="A176" s="17" t="s">
        <v>678</v>
      </c>
      <c r="B176" s="6" t="s">
        <v>679</v>
      </c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4"/>
      <c r="Q176" s="4"/>
    </row>
    <row r="177" spans="1:17">
      <c r="A177" s="50" t="s">
        <v>61</v>
      </c>
      <c r="B177" s="65" t="s">
        <v>680</v>
      </c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4"/>
      <c r="Q177" s="4"/>
    </row>
    <row r="178" spans="1:17" ht="30" hidden="1">
      <c r="A178" s="17" t="s">
        <v>686</v>
      </c>
      <c r="B178" s="6" t="s">
        <v>687</v>
      </c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4"/>
      <c r="Q178" s="4"/>
    </row>
    <row r="179" spans="1:17" ht="30" hidden="1">
      <c r="A179" s="5" t="s">
        <v>42</v>
      </c>
      <c r="B179" s="6" t="s">
        <v>688</v>
      </c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4"/>
      <c r="Q179" s="4"/>
    </row>
    <row r="180" spans="1:17" hidden="1">
      <c r="A180" s="17" t="s">
        <v>43</v>
      </c>
      <c r="B180" s="6" t="s">
        <v>689</v>
      </c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4"/>
      <c r="Q180" s="4"/>
    </row>
    <row r="181" spans="1:17">
      <c r="A181" s="50" t="s">
        <v>64</v>
      </c>
      <c r="B181" s="65" t="s">
        <v>690</v>
      </c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4"/>
      <c r="Q181" s="4"/>
    </row>
    <row r="182" spans="1:17" ht="15.75">
      <c r="A182" s="83" t="s">
        <v>158</v>
      </c>
      <c r="B182" s="88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4"/>
      <c r="Q182" s="4"/>
    </row>
    <row r="183" spans="1:17" ht="15.75">
      <c r="A183" s="62" t="s">
        <v>63</v>
      </c>
      <c r="B183" s="46" t="s">
        <v>691</v>
      </c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7"/>
      <c r="Q183" s="4"/>
    </row>
    <row r="184" spans="1:17" ht="15.75">
      <c r="A184" s="87" t="s">
        <v>211</v>
      </c>
      <c r="B184" s="86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4"/>
      <c r="Q184" s="4"/>
    </row>
    <row r="185" spans="1:17" ht="15.75">
      <c r="A185" s="87" t="s">
        <v>212</v>
      </c>
      <c r="B185" s="86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4"/>
      <c r="Q185" s="4"/>
    </row>
    <row r="186" spans="1:17">
      <c r="A186" s="48" t="s">
        <v>45</v>
      </c>
      <c r="B186" s="5" t="s">
        <v>692</v>
      </c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4"/>
      <c r="Q186" s="4"/>
    </row>
    <row r="187" spans="1:17">
      <c r="A187" s="17" t="s">
        <v>693</v>
      </c>
      <c r="B187" s="5" t="s">
        <v>694</v>
      </c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4"/>
      <c r="Q187" s="4"/>
    </row>
    <row r="188" spans="1:17">
      <c r="A188" s="48" t="s">
        <v>46</v>
      </c>
      <c r="B188" s="5" t="s">
        <v>695</v>
      </c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4"/>
      <c r="Q188" s="4"/>
    </row>
    <row r="189" spans="1:17">
      <c r="A189" s="20" t="s">
        <v>65</v>
      </c>
      <c r="B189" s="9" t="s">
        <v>696</v>
      </c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4"/>
      <c r="Q189" s="4"/>
    </row>
    <row r="190" spans="1:17">
      <c r="A190" s="17" t="s">
        <v>47</v>
      </c>
      <c r="B190" s="5" t="s">
        <v>697</v>
      </c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4"/>
      <c r="Q190" s="4"/>
    </row>
    <row r="191" spans="1:17">
      <c r="A191" s="48" t="s">
        <v>698</v>
      </c>
      <c r="B191" s="5" t="s">
        <v>699</v>
      </c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4"/>
      <c r="Q191" s="4"/>
    </row>
    <row r="192" spans="1:17">
      <c r="A192" s="17" t="s">
        <v>48</v>
      </c>
      <c r="B192" s="5" t="s">
        <v>700</v>
      </c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4"/>
      <c r="Q192" s="4"/>
    </row>
    <row r="193" spans="1:17">
      <c r="A193" s="48" t="s">
        <v>701</v>
      </c>
      <c r="B193" s="5" t="s">
        <v>702</v>
      </c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4"/>
      <c r="Q193" s="4"/>
    </row>
    <row r="194" spans="1:17">
      <c r="A194" s="18" t="s">
        <v>66</v>
      </c>
      <c r="B194" s="9" t="s">
        <v>703</v>
      </c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4"/>
      <c r="Q194" s="4"/>
    </row>
    <row r="195" spans="1:17">
      <c r="A195" s="5" t="s">
        <v>209</v>
      </c>
      <c r="B195" s="5" t="s">
        <v>704</v>
      </c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4"/>
      <c r="Q195" s="4"/>
    </row>
    <row r="196" spans="1:17">
      <c r="A196" s="5" t="s">
        <v>210</v>
      </c>
      <c r="B196" s="5" t="s">
        <v>704</v>
      </c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4"/>
      <c r="Q196" s="4"/>
    </row>
    <row r="197" spans="1:17">
      <c r="A197" s="5" t="s">
        <v>207</v>
      </c>
      <c r="B197" s="5" t="s">
        <v>705</v>
      </c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4"/>
      <c r="Q197" s="4"/>
    </row>
    <row r="198" spans="1:17">
      <c r="A198" s="5" t="s">
        <v>208</v>
      </c>
      <c r="B198" s="5" t="s">
        <v>705</v>
      </c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4"/>
      <c r="Q198" s="4"/>
    </row>
    <row r="199" spans="1:17">
      <c r="A199" s="9" t="s">
        <v>67</v>
      </c>
      <c r="B199" s="9" t="s">
        <v>706</v>
      </c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4"/>
      <c r="Q199" s="4"/>
    </row>
    <row r="200" spans="1:17">
      <c r="A200" s="48" t="s">
        <v>707</v>
      </c>
      <c r="B200" s="5" t="s">
        <v>708</v>
      </c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4"/>
      <c r="Q200" s="4"/>
    </row>
    <row r="201" spans="1:17">
      <c r="A201" s="48" t="s">
        <v>709</v>
      </c>
      <c r="B201" s="5" t="s">
        <v>710</v>
      </c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4"/>
      <c r="Q201" s="4"/>
    </row>
    <row r="202" spans="1:17">
      <c r="A202" s="48" t="s">
        <v>711</v>
      </c>
      <c r="B202" s="5" t="s">
        <v>712</v>
      </c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4"/>
      <c r="Q202" s="4"/>
    </row>
    <row r="203" spans="1:17">
      <c r="A203" s="48" t="s">
        <v>713</v>
      </c>
      <c r="B203" s="5" t="s">
        <v>714</v>
      </c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4"/>
      <c r="Q203" s="4"/>
    </row>
    <row r="204" spans="1:17">
      <c r="A204" s="17" t="s">
        <v>49</v>
      </c>
      <c r="B204" s="5" t="s">
        <v>715</v>
      </c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4"/>
      <c r="Q204" s="4"/>
    </row>
    <row r="205" spans="1:17">
      <c r="A205" s="20" t="s">
        <v>68</v>
      </c>
      <c r="B205" s="9" t="s">
        <v>717</v>
      </c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4"/>
      <c r="Q205" s="4"/>
    </row>
    <row r="206" spans="1:17">
      <c r="A206" s="17" t="s">
        <v>718</v>
      </c>
      <c r="B206" s="5" t="s">
        <v>719</v>
      </c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4"/>
      <c r="Q206" s="4"/>
    </row>
    <row r="207" spans="1:17">
      <c r="A207" s="17" t="s">
        <v>720</v>
      </c>
      <c r="B207" s="5" t="s">
        <v>721</v>
      </c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4"/>
      <c r="Q207" s="4"/>
    </row>
    <row r="208" spans="1:17">
      <c r="A208" s="48" t="s">
        <v>722</v>
      </c>
      <c r="B208" s="5" t="s">
        <v>723</v>
      </c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4"/>
      <c r="Q208" s="4"/>
    </row>
    <row r="209" spans="1:17">
      <c r="A209" s="48" t="s">
        <v>50</v>
      </c>
      <c r="B209" s="5" t="s">
        <v>724</v>
      </c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4"/>
      <c r="Q209" s="4"/>
    </row>
    <row r="210" spans="1:17">
      <c r="A210" s="18" t="s">
        <v>69</v>
      </c>
      <c r="B210" s="9" t="s">
        <v>725</v>
      </c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4"/>
      <c r="Q210" s="4"/>
    </row>
    <row r="211" spans="1:17">
      <c r="A211" s="20" t="s">
        <v>726</v>
      </c>
      <c r="B211" s="9" t="s">
        <v>727</v>
      </c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4"/>
      <c r="Q211" s="4"/>
    </row>
    <row r="212" spans="1:17" ht="15.75">
      <c r="A212" s="51" t="s">
        <v>70</v>
      </c>
      <c r="B212" s="52" t="s">
        <v>728</v>
      </c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4"/>
      <c r="Q212" s="4"/>
    </row>
    <row r="213" spans="1:17" ht="15.75">
      <c r="A213" s="56" t="s">
        <v>52</v>
      </c>
      <c r="B213" s="57"/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67"/>
      <c r="Q213" s="4"/>
    </row>
    <row r="214" spans="1:17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</sheetData>
  <mergeCells count="3">
    <mergeCell ref="A1:O1"/>
    <mergeCell ref="A2:O2"/>
    <mergeCell ref="A3:O3"/>
  </mergeCells>
  <phoneticPr fontId="51" type="noConversion"/>
  <printOptions horizontalCentered="1"/>
  <pageMargins left="0" right="0" top="0.74803149606299213" bottom="0.74803149606299213" header="0.31496062992125984" footer="0.31496062992125984"/>
  <pageSetup paperSize="8" scale="45" fitToHeight="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71"/>
  <sheetViews>
    <sheetView topLeftCell="A2" workbookViewId="0">
      <selection activeCell="D12" sqref="D12"/>
    </sheetView>
  </sheetViews>
  <sheetFormatPr defaultRowHeight="15"/>
  <cols>
    <col min="1" max="1" width="77.28515625" customWidth="1"/>
    <col min="3" max="3" width="11.5703125" customWidth="1"/>
    <col min="4" max="4" width="12.140625" customWidth="1"/>
    <col min="5" max="6" width="12" customWidth="1"/>
    <col min="7" max="7" width="11.5703125" customWidth="1"/>
    <col min="8" max="8" width="12.28515625" customWidth="1"/>
    <col min="9" max="10" width="12.28515625" hidden="1" customWidth="1"/>
    <col min="11" max="11" width="12.85546875" hidden="1" customWidth="1"/>
    <col min="12" max="12" width="12.42578125" hidden="1" customWidth="1"/>
    <col min="13" max="13" width="13.140625" hidden="1" customWidth="1"/>
  </cols>
  <sheetData>
    <row r="1" spans="1:12" hidden="1"/>
    <row r="2" spans="1:12" ht="15.75" customHeight="1">
      <c r="A2" s="416" t="s">
        <v>915</v>
      </c>
      <c r="B2" s="416"/>
      <c r="C2" s="416"/>
      <c r="D2" s="416"/>
      <c r="E2" s="416"/>
      <c r="F2" s="416"/>
      <c r="G2" s="416"/>
      <c r="H2" s="416"/>
      <c r="I2" s="204"/>
      <c r="J2" s="204"/>
    </row>
    <row r="3" spans="1:12" ht="19.5" customHeight="1">
      <c r="A3" s="419" t="s">
        <v>861</v>
      </c>
      <c r="B3" s="419"/>
      <c r="C3" s="419"/>
      <c r="D3" s="419"/>
      <c r="E3" s="419"/>
      <c r="F3" s="419"/>
      <c r="G3" s="419"/>
      <c r="H3" s="419"/>
      <c r="I3" s="205"/>
      <c r="J3" s="205"/>
    </row>
    <row r="4" spans="1:12" ht="15" customHeight="1">
      <c r="A4" s="418" t="s">
        <v>615</v>
      </c>
      <c r="B4" s="418"/>
      <c r="C4" s="418"/>
      <c r="D4" s="418"/>
      <c r="E4" s="418"/>
      <c r="F4" s="418"/>
      <c r="G4" s="418"/>
      <c r="H4" s="418"/>
      <c r="I4" s="95"/>
      <c r="J4" s="95"/>
    </row>
    <row r="5" spans="1:12">
      <c r="A5" s="4" t="s">
        <v>227</v>
      </c>
    </row>
    <row r="6" spans="1:12" ht="36" customHeight="1">
      <c r="A6" s="206" t="s">
        <v>379</v>
      </c>
      <c r="B6" s="207" t="s">
        <v>380</v>
      </c>
      <c r="C6" s="208" t="s">
        <v>160</v>
      </c>
      <c r="D6" s="208" t="s">
        <v>161</v>
      </c>
      <c r="E6" s="208" t="s">
        <v>162</v>
      </c>
      <c r="F6" s="209" t="s">
        <v>261</v>
      </c>
      <c r="G6" s="209" t="s">
        <v>886</v>
      </c>
      <c r="H6" s="209" t="s">
        <v>886</v>
      </c>
      <c r="I6" s="278" t="s">
        <v>887</v>
      </c>
      <c r="J6" s="278" t="s">
        <v>863</v>
      </c>
      <c r="K6" s="195" t="s">
        <v>887</v>
      </c>
      <c r="L6" s="195" t="s">
        <v>863</v>
      </c>
    </row>
    <row r="7" spans="1:12">
      <c r="A7" s="210" t="s">
        <v>381</v>
      </c>
      <c r="B7" s="211" t="s">
        <v>382</v>
      </c>
      <c r="C7" s="212">
        <v>34735280</v>
      </c>
      <c r="D7" s="212"/>
      <c r="E7" s="212">
        <v>20916800</v>
      </c>
      <c r="F7" s="212">
        <f>SUM(C7:E7)</f>
        <v>55652080</v>
      </c>
      <c r="G7" s="212">
        <f>SUM(K7:L7)</f>
        <v>56472480</v>
      </c>
      <c r="H7" s="212">
        <f>SUM(I7:J7)</f>
        <v>57128072</v>
      </c>
      <c r="I7" s="279">
        <v>20916800</v>
      </c>
      <c r="J7" s="279">
        <v>36211272</v>
      </c>
      <c r="K7" s="186">
        <v>20916800</v>
      </c>
      <c r="L7" s="186">
        <v>35555680</v>
      </c>
    </row>
    <row r="8" spans="1:12" hidden="1">
      <c r="A8" s="210" t="s">
        <v>383</v>
      </c>
      <c r="B8" s="214" t="s">
        <v>384</v>
      </c>
      <c r="C8" s="212"/>
      <c r="D8" s="212"/>
      <c r="E8" s="212"/>
      <c r="F8" s="212"/>
      <c r="G8" s="212"/>
      <c r="H8" s="212"/>
      <c r="I8" s="279"/>
      <c r="J8" s="279"/>
      <c r="K8" s="186"/>
      <c r="L8" s="186"/>
    </row>
    <row r="9" spans="1:12" hidden="1">
      <c r="A9" s="210" t="s">
        <v>385</v>
      </c>
      <c r="B9" s="214" t="s">
        <v>386</v>
      </c>
      <c r="C9" s="212"/>
      <c r="D9" s="212"/>
      <c r="E9" s="212"/>
      <c r="F9" s="212"/>
      <c r="G9" s="212"/>
      <c r="H9" s="212"/>
      <c r="I9" s="279"/>
      <c r="J9" s="279"/>
      <c r="K9" s="186"/>
      <c r="L9" s="186"/>
    </row>
    <row r="10" spans="1:12">
      <c r="A10" s="215" t="s">
        <v>387</v>
      </c>
      <c r="B10" s="214" t="s">
        <v>388</v>
      </c>
      <c r="C10" s="212">
        <v>400000</v>
      </c>
      <c r="D10" s="212"/>
      <c r="E10" s="212"/>
      <c r="F10" s="212">
        <f>SUM(C10:E10)</f>
        <v>400000</v>
      </c>
      <c r="G10" s="212">
        <f>SUM(K10:L10)</f>
        <v>400000</v>
      </c>
      <c r="H10" s="212">
        <f>SUM(I10:J10)</f>
        <v>400000</v>
      </c>
      <c r="I10" s="279"/>
      <c r="J10" s="279">
        <v>400000</v>
      </c>
      <c r="K10" s="186"/>
      <c r="L10" s="186">
        <v>400000</v>
      </c>
    </row>
    <row r="11" spans="1:12">
      <c r="A11" s="215" t="s">
        <v>389</v>
      </c>
      <c r="B11" s="214" t="s">
        <v>390</v>
      </c>
      <c r="C11" s="212"/>
      <c r="D11" s="212"/>
      <c r="E11" s="212"/>
      <c r="F11" s="212"/>
      <c r="G11" s="212"/>
      <c r="H11" s="212"/>
      <c r="I11" s="279"/>
      <c r="J11" s="279"/>
      <c r="K11" s="186"/>
      <c r="L11" s="186"/>
    </row>
    <row r="12" spans="1:12">
      <c r="A12" s="215" t="s">
        <v>391</v>
      </c>
      <c r="B12" s="214" t="s">
        <v>392</v>
      </c>
      <c r="C12" s="212"/>
      <c r="D12" s="212"/>
      <c r="E12" s="212">
        <v>1403000</v>
      </c>
      <c r="F12" s="212">
        <f>SUM(C12:E12)</f>
        <v>1403000</v>
      </c>
      <c r="G12" s="212">
        <f>SUM(K12:L12)</f>
        <v>1403000</v>
      </c>
      <c r="H12" s="212">
        <f>SUM(I12:J12)</f>
        <v>1403000</v>
      </c>
      <c r="I12" s="279">
        <v>1403000</v>
      </c>
      <c r="J12" s="279"/>
      <c r="K12" s="186">
        <v>1403000</v>
      </c>
      <c r="L12" s="186"/>
    </row>
    <row r="13" spans="1:12">
      <c r="A13" s="215" t="s">
        <v>393</v>
      </c>
      <c r="B13" s="214" t="s">
        <v>394</v>
      </c>
      <c r="C13" s="212">
        <v>1639110</v>
      </c>
      <c r="D13" s="212"/>
      <c r="E13" s="212">
        <v>894060</v>
      </c>
      <c r="F13" s="212">
        <f>SUM(C13:E13)</f>
        <v>2533170</v>
      </c>
      <c r="G13" s="212">
        <f>SUM(K13:L13)</f>
        <v>2533170</v>
      </c>
      <c r="H13" s="212">
        <f>SUM(I13:J13)</f>
        <v>2592170</v>
      </c>
      <c r="I13" s="279">
        <v>938060</v>
      </c>
      <c r="J13" s="279">
        <v>1654110</v>
      </c>
      <c r="K13" s="186">
        <v>894060</v>
      </c>
      <c r="L13" s="186">
        <v>1639110</v>
      </c>
    </row>
    <row r="14" spans="1:12">
      <c r="A14" s="215" t="s">
        <v>395</v>
      </c>
      <c r="B14" s="214" t="s">
        <v>396</v>
      </c>
      <c r="C14" s="212"/>
      <c r="D14" s="212"/>
      <c r="E14" s="212"/>
      <c r="F14" s="212"/>
      <c r="G14" s="212"/>
      <c r="H14" s="212"/>
      <c r="I14" s="279"/>
      <c r="J14" s="279"/>
      <c r="K14" s="186"/>
      <c r="L14" s="186"/>
    </row>
    <row r="15" spans="1:12">
      <c r="A15" s="216" t="s">
        <v>397</v>
      </c>
      <c r="B15" s="214" t="s">
        <v>398</v>
      </c>
      <c r="C15" s="212">
        <v>226000</v>
      </c>
      <c r="D15" s="212"/>
      <c r="E15" s="212">
        <v>500000</v>
      </c>
      <c r="F15" s="212">
        <f>SUM(C15:E15)</f>
        <v>726000</v>
      </c>
      <c r="G15" s="212">
        <f>SUM(K15:L15)</f>
        <v>826000</v>
      </c>
      <c r="H15" s="212">
        <f>SUM(I15:J15)</f>
        <v>876000</v>
      </c>
      <c r="I15" s="279">
        <v>500000</v>
      </c>
      <c r="J15" s="279">
        <v>376000</v>
      </c>
      <c r="K15" s="186">
        <v>500000</v>
      </c>
      <c r="L15" s="186">
        <v>326000</v>
      </c>
    </row>
    <row r="16" spans="1:12">
      <c r="A16" s="216" t="s">
        <v>399</v>
      </c>
      <c r="B16" s="214" t="s">
        <v>400</v>
      </c>
      <c r="C16" s="212"/>
      <c r="D16" s="212"/>
      <c r="E16" s="212">
        <v>200000</v>
      </c>
      <c r="F16" s="212">
        <f>SUM(C16:E16)</f>
        <v>200000</v>
      </c>
      <c r="G16" s="212">
        <f>SUM(K16:L16)</f>
        <v>200000</v>
      </c>
      <c r="H16" s="212">
        <f>SUM(I16:J16)</f>
        <v>70000</v>
      </c>
      <c r="I16" s="279">
        <v>70000</v>
      </c>
      <c r="J16" s="279"/>
      <c r="K16" s="186">
        <v>200000</v>
      </c>
      <c r="L16" s="186"/>
    </row>
    <row r="17" spans="1:13" hidden="1">
      <c r="A17" s="216" t="s">
        <v>401</v>
      </c>
      <c r="B17" s="214" t="s">
        <v>402</v>
      </c>
      <c r="C17" s="212"/>
      <c r="D17" s="212"/>
      <c r="E17" s="212"/>
      <c r="F17" s="212"/>
      <c r="G17" s="212"/>
      <c r="H17" s="212"/>
      <c r="I17" s="279"/>
      <c r="J17" s="279"/>
      <c r="K17" s="186"/>
      <c r="L17" s="186"/>
    </row>
    <row r="18" spans="1:13" hidden="1">
      <c r="A18" s="216" t="s">
        <v>403</v>
      </c>
      <c r="B18" s="214" t="s">
        <v>404</v>
      </c>
      <c r="C18" s="212"/>
      <c r="D18" s="212"/>
      <c r="E18" s="212"/>
      <c r="F18" s="212"/>
      <c r="G18" s="212"/>
      <c r="H18" s="212"/>
      <c r="I18" s="279"/>
      <c r="J18" s="279"/>
      <c r="K18" s="186"/>
      <c r="L18" s="186"/>
    </row>
    <row r="19" spans="1:13">
      <c r="A19" s="216" t="s">
        <v>839</v>
      </c>
      <c r="B19" s="214" t="s">
        <v>405</v>
      </c>
      <c r="C19" s="212"/>
      <c r="D19" s="212"/>
      <c r="E19" s="212">
        <v>1971981</v>
      </c>
      <c r="F19" s="212">
        <f>SUM(C19:E19)</f>
        <v>1971981</v>
      </c>
      <c r="G19" s="212">
        <f>SUM(K19:L19)</f>
        <v>2203894</v>
      </c>
      <c r="H19" s="212">
        <f>SUM(I19:J19)</f>
        <v>3760694</v>
      </c>
      <c r="I19" s="279">
        <v>3436401</v>
      </c>
      <c r="J19" s="279">
        <v>324293</v>
      </c>
      <c r="K19" s="186">
        <v>1992401</v>
      </c>
      <c r="L19" s="186">
        <v>211493</v>
      </c>
    </row>
    <row r="20" spans="1:13">
      <c r="A20" s="217" t="s">
        <v>730</v>
      </c>
      <c r="B20" s="218" t="s">
        <v>407</v>
      </c>
      <c r="C20" s="212">
        <f>SUM(C7:C19)</f>
        <v>37000390</v>
      </c>
      <c r="D20" s="212"/>
      <c r="E20" s="212">
        <f t="shared" ref="E20:L20" si="0">SUM(E7:E19)</f>
        <v>25885841</v>
      </c>
      <c r="F20" s="212">
        <f t="shared" si="0"/>
        <v>62886231</v>
      </c>
      <c r="G20" s="212">
        <f t="shared" si="0"/>
        <v>64038544</v>
      </c>
      <c r="H20" s="212">
        <f t="shared" si="0"/>
        <v>66229936</v>
      </c>
      <c r="I20" s="279">
        <f t="shared" si="0"/>
        <v>27264261</v>
      </c>
      <c r="J20" s="279">
        <f t="shared" si="0"/>
        <v>38965675</v>
      </c>
      <c r="K20" s="186">
        <f t="shared" si="0"/>
        <v>25906261</v>
      </c>
      <c r="L20" s="186">
        <f t="shared" si="0"/>
        <v>38132283</v>
      </c>
      <c r="M20" s="157">
        <f>SUM(K20:L20)</f>
        <v>64038544</v>
      </c>
    </row>
    <row r="21" spans="1:13">
      <c r="A21" s="216" t="s">
        <v>408</v>
      </c>
      <c r="B21" s="214" t="s">
        <v>409</v>
      </c>
      <c r="C21" s="212"/>
      <c r="D21" s="212"/>
      <c r="E21" s="212"/>
      <c r="F21" s="212"/>
      <c r="G21" s="212"/>
      <c r="H21" s="212"/>
      <c r="I21" s="279"/>
      <c r="J21" s="279"/>
      <c r="K21" s="186"/>
      <c r="L21" s="186"/>
    </row>
    <row r="22" spans="1:13" ht="13.5" customHeight="1">
      <c r="A22" s="216" t="s">
        <v>410</v>
      </c>
      <c r="B22" s="214" t="s">
        <v>411</v>
      </c>
      <c r="C22" s="212">
        <v>480000</v>
      </c>
      <c r="D22" s="212"/>
      <c r="E22" s="212">
        <v>435000</v>
      </c>
      <c r="F22" s="212">
        <f>SUM(C22:E22)</f>
        <v>915000</v>
      </c>
      <c r="G22" s="212">
        <f>SUM(K22:L22)</f>
        <v>480000</v>
      </c>
      <c r="H22" s="212">
        <f>SUM(I22:J22)</f>
        <v>480000</v>
      </c>
      <c r="I22" s="279"/>
      <c r="J22" s="279">
        <v>480000</v>
      </c>
      <c r="K22" s="186"/>
      <c r="L22" s="186">
        <v>480000</v>
      </c>
    </row>
    <row r="23" spans="1:13">
      <c r="A23" s="219" t="s">
        <v>412</v>
      </c>
      <c r="B23" s="214" t="s">
        <v>413</v>
      </c>
      <c r="C23" s="212"/>
      <c r="D23" s="212"/>
      <c r="E23" s="212">
        <v>70000</v>
      </c>
      <c r="F23" s="212">
        <f>SUM(C23:E23)</f>
        <v>70000</v>
      </c>
      <c r="G23" s="212">
        <f>SUM(K23:L23)</f>
        <v>505000</v>
      </c>
      <c r="H23" s="212">
        <f>SUM(I23:J23)</f>
        <v>121000</v>
      </c>
      <c r="I23" s="279">
        <v>121000</v>
      </c>
      <c r="J23" s="279"/>
      <c r="K23" s="186">
        <v>505000</v>
      </c>
      <c r="L23" s="186"/>
    </row>
    <row r="24" spans="1:13">
      <c r="A24" s="220" t="s">
        <v>731</v>
      </c>
      <c r="B24" s="218" t="s">
        <v>414</v>
      </c>
      <c r="C24" s="212">
        <f>SUM(C21:C23)</f>
        <v>480000</v>
      </c>
      <c r="D24" s="212"/>
      <c r="E24" s="212">
        <f>SUM(E21:E23)</f>
        <v>505000</v>
      </c>
      <c r="F24" s="212">
        <f>SUM(C24:E24)</f>
        <v>985000</v>
      </c>
      <c r="G24" s="212">
        <f t="shared" ref="G24:L24" si="1">SUM(G21:G23)</f>
        <v>985000</v>
      </c>
      <c r="H24" s="212">
        <f t="shared" si="1"/>
        <v>601000</v>
      </c>
      <c r="I24" s="279">
        <f t="shared" si="1"/>
        <v>121000</v>
      </c>
      <c r="J24" s="279">
        <f t="shared" si="1"/>
        <v>480000</v>
      </c>
      <c r="K24" s="186">
        <f t="shared" si="1"/>
        <v>505000</v>
      </c>
      <c r="L24" s="186">
        <f t="shared" si="1"/>
        <v>480000</v>
      </c>
      <c r="M24" s="157">
        <f>SUM(K24:L24)</f>
        <v>985000</v>
      </c>
    </row>
    <row r="25" spans="1:13">
      <c r="A25" s="217" t="s">
        <v>11</v>
      </c>
      <c r="B25" s="218" t="s">
        <v>415</v>
      </c>
      <c r="C25" s="212">
        <f>SUM(C24,C20)</f>
        <v>37480390</v>
      </c>
      <c r="D25" s="212"/>
      <c r="E25" s="212">
        <f>SUM(E20+E24)</f>
        <v>26390841</v>
      </c>
      <c r="F25" s="212">
        <f>SUM(F24,F20)</f>
        <v>63871231</v>
      </c>
      <c r="G25" s="212">
        <f>SUM(G20+G24)</f>
        <v>65023544</v>
      </c>
      <c r="H25" s="212">
        <f>SUM(H20+H24)</f>
        <v>66830936</v>
      </c>
      <c r="I25" s="279">
        <f>SUM(I24,I20)</f>
        <v>27385261</v>
      </c>
      <c r="J25" s="279">
        <f>SUM(J24,J20)</f>
        <v>39445675</v>
      </c>
      <c r="K25" s="186">
        <f>SUM(K24,K20)</f>
        <v>26411261</v>
      </c>
      <c r="L25" s="186">
        <f>SUM(L24,L20)</f>
        <v>38612283</v>
      </c>
      <c r="M25" s="157">
        <f>SUM(M20+M24)</f>
        <v>65023544</v>
      </c>
    </row>
    <row r="26" spans="1:13">
      <c r="A26" s="220" t="s">
        <v>840</v>
      </c>
      <c r="B26" s="218" t="s">
        <v>416</v>
      </c>
      <c r="C26" s="212">
        <v>8546450</v>
      </c>
      <c r="D26" s="212"/>
      <c r="E26" s="212">
        <v>5907919</v>
      </c>
      <c r="F26" s="212">
        <f>SUM(C26:E26)</f>
        <v>14454369</v>
      </c>
      <c r="G26" s="212">
        <f>SUM(K26:L26)</f>
        <v>14659232</v>
      </c>
      <c r="H26" s="212">
        <f>SUM(I26:J26)</f>
        <v>14577890</v>
      </c>
      <c r="I26" s="279">
        <v>5506285</v>
      </c>
      <c r="J26" s="279">
        <v>9071605</v>
      </c>
      <c r="K26" s="186">
        <v>5911285</v>
      </c>
      <c r="L26" s="186">
        <v>8747947</v>
      </c>
    </row>
    <row r="27" spans="1:13">
      <c r="A27" s="216" t="s">
        <v>417</v>
      </c>
      <c r="B27" s="214" t="s">
        <v>418</v>
      </c>
      <c r="C27" s="212">
        <v>150000</v>
      </c>
      <c r="D27" s="212"/>
      <c r="E27" s="212">
        <v>240000</v>
      </c>
      <c r="F27" s="212">
        <f>SUM(C27:E27)</f>
        <v>390000</v>
      </c>
      <c r="G27" s="212">
        <f>SUM(K27:L27)</f>
        <v>490000</v>
      </c>
      <c r="H27" s="212">
        <f>SUM(I27:J27)</f>
        <v>875000</v>
      </c>
      <c r="I27" s="279">
        <v>560000</v>
      </c>
      <c r="J27" s="279">
        <v>315000</v>
      </c>
      <c r="K27" s="186">
        <v>240000</v>
      </c>
      <c r="L27" s="186">
        <v>250000</v>
      </c>
    </row>
    <row r="28" spans="1:13">
      <c r="A28" s="216" t="s">
        <v>419</v>
      </c>
      <c r="B28" s="214" t="s">
        <v>420</v>
      </c>
      <c r="C28" s="212">
        <v>1244000</v>
      </c>
      <c r="D28" s="212"/>
      <c r="E28" s="212">
        <v>900000</v>
      </c>
      <c r="F28" s="212">
        <f>SUM(C28:E28)</f>
        <v>2144000</v>
      </c>
      <c r="G28" s="212">
        <f>SUM(K28:L28)</f>
        <v>1444000</v>
      </c>
      <c r="H28" s="212">
        <f>SUM(I28:J28)</f>
        <v>1199000</v>
      </c>
      <c r="I28" s="279">
        <v>555000</v>
      </c>
      <c r="J28" s="279">
        <v>644000</v>
      </c>
      <c r="K28" s="186">
        <v>900000</v>
      </c>
      <c r="L28" s="186">
        <v>544000</v>
      </c>
    </row>
    <row r="29" spans="1:13" ht="10.5" customHeight="1">
      <c r="A29" s="216" t="s">
        <v>421</v>
      </c>
      <c r="B29" s="214" t="s">
        <v>422</v>
      </c>
      <c r="C29" s="212"/>
      <c r="D29" s="212"/>
      <c r="E29" s="212"/>
      <c r="F29" s="212"/>
      <c r="G29" s="212"/>
      <c r="H29" s="212"/>
      <c r="I29" s="279"/>
      <c r="J29" s="279"/>
      <c r="K29" s="186"/>
      <c r="L29" s="186"/>
    </row>
    <row r="30" spans="1:13" ht="13.5" customHeight="1">
      <c r="A30" s="220" t="s">
        <v>741</v>
      </c>
      <c r="B30" s="218" t="s">
        <v>423</v>
      </c>
      <c r="C30" s="212">
        <f>SUM(C27:C29)</f>
        <v>1394000</v>
      </c>
      <c r="D30" s="212"/>
      <c r="E30" s="212">
        <f t="shared" ref="E30:L30" si="2">SUM(E27:E29)</f>
        <v>1140000</v>
      </c>
      <c r="F30" s="212">
        <f t="shared" si="2"/>
        <v>2534000</v>
      </c>
      <c r="G30" s="212">
        <f t="shared" si="2"/>
        <v>1934000</v>
      </c>
      <c r="H30" s="212">
        <f t="shared" si="2"/>
        <v>2074000</v>
      </c>
      <c r="I30" s="279">
        <f t="shared" si="2"/>
        <v>1115000</v>
      </c>
      <c r="J30" s="279">
        <f t="shared" si="2"/>
        <v>959000</v>
      </c>
      <c r="K30" s="186">
        <f t="shared" si="2"/>
        <v>1140000</v>
      </c>
      <c r="L30" s="186">
        <f t="shared" si="2"/>
        <v>794000</v>
      </c>
      <c r="M30" s="157">
        <f>SUM(K30:L30)</f>
        <v>1934000</v>
      </c>
    </row>
    <row r="31" spans="1:13">
      <c r="A31" s="216" t="s">
        <v>424</v>
      </c>
      <c r="B31" s="214" t="s">
        <v>425</v>
      </c>
      <c r="C31" s="212"/>
      <c r="D31" s="212"/>
      <c r="E31" s="212">
        <v>665827</v>
      </c>
      <c r="F31" s="212">
        <f>SUM(C31:E31)</f>
        <v>665827</v>
      </c>
      <c r="G31" s="212">
        <f>SUM(K31:L31)</f>
        <v>765827</v>
      </c>
      <c r="H31" s="212">
        <f>SUM(I31:J31)</f>
        <v>275827</v>
      </c>
      <c r="I31" s="279">
        <v>175827</v>
      </c>
      <c r="J31" s="279">
        <v>100000</v>
      </c>
      <c r="K31" s="186">
        <v>665827</v>
      </c>
      <c r="L31" s="186">
        <v>100000</v>
      </c>
    </row>
    <row r="32" spans="1:13">
      <c r="A32" s="216" t="s">
        <v>426</v>
      </c>
      <c r="B32" s="214" t="s">
        <v>427</v>
      </c>
      <c r="C32" s="212">
        <v>140000</v>
      </c>
      <c r="D32" s="212"/>
      <c r="E32" s="212">
        <v>240000</v>
      </c>
      <c r="F32" s="212">
        <f>SUM(C32:E32)</f>
        <v>380000</v>
      </c>
      <c r="G32" s="212">
        <f>SUM(K32:L32)</f>
        <v>380000</v>
      </c>
      <c r="H32" s="212">
        <f>SUM(I32:J32)</f>
        <v>310000</v>
      </c>
      <c r="I32" s="279">
        <v>170000</v>
      </c>
      <c r="J32" s="279">
        <v>140000</v>
      </c>
      <c r="K32" s="186">
        <v>240000</v>
      </c>
      <c r="L32" s="186">
        <v>140000</v>
      </c>
    </row>
    <row r="33" spans="1:13" ht="15" customHeight="1">
      <c r="A33" s="220" t="s">
        <v>12</v>
      </c>
      <c r="B33" s="218" t="s">
        <v>428</v>
      </c>
      <c r="C33" s="212">
        <f>SUM(C31:C32)</f>
        <v>140000</v>
      </c>
      <c r="D33" s="212"/>
      <c r="E33" s="212">
        <f t="shared" ref="E33:L33" si="3">SUM(E31:E32)</f>
        <v>905827</v>
      </c>
      <c r="F33" s="212">
        <f t="shared" si="3"/>
        <v>1045827</v>
      </c>
      <c r="G33" s="212">
        <f t="shared" si="3"/>
        <v>1145827</v>
      </c>
      <c r="H33" s="212">
        <f t="shared" si="3"/>
        <v>585827</v>
      </c>
      <c r="I33" s="279">
        <f t="shared" si="3"/>
        <v>345827</v>
      </c>
      <c r="J33" s="279">
        <f t="shared" si="3"/>
        <v>240000</v>
      </c>
      <c r="K33" s="186">
        <f t="shared" si="3"/>
        <v>905827</v>
      </c>
      <c r="L33" s="186">
        <f t="shared" si="3"/>
        <v>240000</v>
      </c>
      <c r="M33" s="157">
        <f>SUM(K33:L33)</f>
        <v>1145827</v>
      </c>
    </row>
    <row r="34" spans="1:13">
      <c r="A34" s="216" t="s">
        <v>429</v>
      </c>
      <c r="B34" s="214" t="s">
        <v>430</v>
      </c>
      <c r="C34" s="212">
        <v>900000</v>
      </c>
      <c r="D34" s="212"/>
      <c r="E34" s="212">
        <v>400000</v>
      </c>
      <c r="F34" s="212">
        <f>SUM(C34:E34)</f>
        <v>1300000</v>
      </c>
      <c r="G34" s="212">
        <f>SUM(K34:L34)</f>
        <v>1600000</v>
      </c>
      <c r="H34" s="212">
        <f>SUM(I34:J34)</f>
        <v>1235000</v>
      </c>
      <c r="I34" s="279">
        <v>185000</v>
      </c>
      <c r="J34" s="279">
        <v>1050000</v>
      </c>
      <c r="K34" s="186">
        <v>400000</v>
      </c>
      <c r="L34" s="186">
        <v>1200000</v>
      </c>
    </row>
    <row r="35" spans="1:13">
      <c r="A35" s="216" t="s">
        <v>431</v>
      </c>
      <c r="B35" s="214" t="s">
        <v>432</v>
      </c>
      <c r="C35" s="212"/>
      <c r="D35" s="212"/>
      <c r="E35" s="212"/>
      <c r="F35" s="212"/>
      <c r="G35" s="212"/>
      <c r="H35" s="212"/>
      <c r="I35" s="279"/>
      <c r="J35" s="279"/>
      <c r="K35" s="186"/>
      <c r="L35" s="186"/>
    </row>
    <row r="36" spans="1:13">
      <c r="A36" s="216" t="s">
        <v>841</v>
      </c>
      <c r="B36" s="214" t="s">
        <v>433</v>
      </c>
      <c r="C36" s="212"/>
      <c r="D36" s="212"/>
      <c r="E36" s="212"/>
      <c r="F36" s="212"/>
      <c r="G36" s="212">
        <f>SUM(K36:L36)</f>
        <v>50000</v>
      </c>
      <c r="H36" s="212">
        <f>SUM(I36:J36)</f>
        <v>50000</v>
      </c>
      <c r="I36" s="279"/>
      <c r="J36" s="279">
        <v>50000</v>
      </c>
      <c r="K36" s="186"/>
      <c r="L36" s="186">
        <v>50000</v>
      </c>
    </row>
    <row r="37" spans="1:13">
      <c r="A37" s="216" t="s">
        <v>435</v>
      </c>
      <c r="B37" s="214" t="s">
        <v>436</v>
      </c>
      <c r="C37" s="212">
        <v>300000</v>
      </c>
      <c r="D37" s="212"/>
      <c r="E37" s="212">
        <v>300000</v>
      </c>
      <c r="F37" s="212">
        <f>SUM(C37:E37)</f>
        <v>600000</v>
      </c>
      <c r="G37" s="212">
        <f>SUM(K37:L37)</f>
        <v>550000</v>
      </c>
      <c r="H37" s="212">
        <f>SUM(I37:J37)</f>
        <v>655676</v>
      </c>
      <c r="I37" s="279">
        <v>50000</v>
      </c>
      <c r="J37" s="279">
        <v>605676</v>
      </c>
      <c r="K37" s="186">
        <v>300000</v>
      </c>
      <c r="L37" s="186">
        <v>250000</v>
      </c>
    </row>
    <row r="38" spans="1:13">
      <c r="A38" s="222" t="s">
        <v>842</v>
      </c>
      <c r="B38" s="214" t="s">
        <v>437</v>
      </c>
      <c r="C38" s="212"/>
      <c r="D38" s="212"/>
      <c r="E38" s="212"/>
      <c r="F38" s="212"/>
      <c r="G38" s="212"/>
      <c r="H38" s="212"/>
      <c r="I38" s="279"/>
      <c r="J38" s="279"/>
      <c r="K38" s="186"/>
      <c r="L38" s="186"/>
    </row>
    <row r="39" spans="1:13">
      <c r="A39" s="219" t="s">
        <v>439</v>
      </c>
      <c r="B39" s="214" t="s">
        <v>440</v>
      </c>
      <c r="C39" s="212">
        <v>440000</v>
      </c>
      <c r="D39" s="212"/>
      <c r="E39" s="212"/>
      <c r="F39" s="212">
        <f>SUM(C39:E39)</f>
        <v>440000</v>
      </c>
      <c r="G39" s="212">
        <f>SUM(K39:L39)</f>
        <v>1061000</v>
      </c>
      <c r="H39" s="212">
        <f>SUM(I39:J39)</f>
        <v>1246000</v>
      </c>
      <c r="I39" s="279">
        <v>971000</v>
      </c>
      <c r="J39" s="279">
        <v>275000</v>
      </c>
      <c r="K39" s="186">
        <v>621000</v>
      </c>
      <c r="L39" s="186">
        <v>440000</v>
      </c>
    </row>
    <row r="40" spans="1:13">
      <c r="A40" s="216" t="s">
        <v>843</v>
      </c>
      <c r="B40" s="214" t="s">
        <v>441</v>
      </c>
      <c r="C40" s="212">
        <v>3443700</v>
      </c>
      <c r="D40" s="212"/>
      <c r="E40" s="212">
        <v>1621000</v>
      </c>
      <c r="F40" s="212">
        <f>SUM(C40:E40)</f>
        <v>5064700</v>
      </c>
      <c r="G40" s="212">
        <f>SUM(K40:L40)</f>
        <v>4443700</v>
      </c>
      <c r="H40" s="212">
        <f>SUM(I40:J40)</f>
        <v>5278700</v>
      </c>
      <c r="I40" s="279">
        <v>1070000</v>
      </c>
      <c r="J40" s="279">
        <v>4208700</v>
      </c>
      <c r="K40" s="186">
        <v>1000000</v>
      </c>
      <c r="L40" s="186">
        <v>3443700</v>
      </c>
    </row>
    <row r="41" spans="1:13">
      <c r="A41" s="220" t="s">
        <v>746</v>
      </c>
      <c r="B41" s="218" t="s">
        <v>443</v>
      </c>
      <c r="C41" s="212">
        <f>SUM(C34:C40)</f>
        <v>5083700</v>
      </c>
      <c r="D41" s="212"/>
      <c r="E41" s="212">
        <f t="shared" ref="E41:L41" si="4">SUM(E34:E40)</f>
        <v>2321000</v>
      </c>
      <c r="F41" s="212">
        <f t="shared" si="4"/>
        <v>7404700</v>
      </c>
      <c r="G41" s="212">
        <f t="shared" si="4"/>
        <v>7704700</v>
      </c>
      <c r="H41" s="212">
        <f t="shared" si="4"/>
        <v>8465376</v>
      </c>
      <c r="I41" s="279">
        <f t="shared" si="4"/>
        <v>2276000</v>
      </c>
      <c r="J41" s="279">
        <f t="shared" si="4"/>
        <v>6189376</v>
      </c>
      <c r="K41" s="186">
        <f t="shared" si="4"/>
        <v>2321000</v>
      </c>
      <c r="L41" s="186">
        <f t="shared" si="4"/>
        <v>5383700</v>
      </c>
      <c r="M41" s="157">
        <f>SUM(K41:L41)</f>
        <v>7704700</v>
      </c>
    </row>
    <row r="42" spans="1:13">
      <c r="A42" s="216" t="s">
        <v>444</v>
      </c>
      <c r="B42" s="214" t="s">
        <v>445</v>
      </c>
      <c r="C42" s="212">
        <v>80000</v>
      </c>
      <c r="D42" s="212"/>
      <c r="E42" s="212">
        <v>200000</v>
      </c>
      <c r="F42" s="212">
        <f>SUM(C42:E42)</f>
        <v>280000</v>
      </c>
      <c r="G42" s="212">
        <f>SUM(K42:L42)</f>
        <v>330000</v>
      </c>
      <c r="H42" s="212">
        <f>SUM(I42:J42)</f>
        <v>376000</v>
      </c>
      <c r="I42" s="279">
        <v>296000</v>
      </c>
      <c r="J42" s="279">
        <v>80000</v>
      </c>
      <c r="K42" s="186">
        <v>250000</v>
      </c>
      <c r="L42" s="186">
        <v>80000</v>
      </c>
    </row>
    <row r="43" spans="1:13">
      <c r="A43" s="216" t="s">
        <v>446</v>
      </c>
      <c r="B43" s="214" t="s">
        <v>447</v>
      </c>
      <c r="C43" s="212"/>
      <c r="D43" s="212"/>
      <c r="E43" s="212"/>
      <c r="F43" s="212"/>
      <c r="G43" s="212"/>
      <c r="H43" s="212"/>
      <c r="I43" s="279"/>
      <c r="J43" s="279"/>
      <c r="K43" s="186"/>
      <c r="L43" s="186"/>
    </row>
    <row r="44" spans="1:13">
      <c r="A44" s="220" t="s">
        <v>747</v>
      </c>
      <c r="B44" s="218" t="s">
        <v>448</v>
      </c>
      <c r="C44" s="212">
        <f>SUM(C42:C43)</f>
        <v>80000</v>
      </c>
      <c r="D44" s="212"/>
      <c r="E44" s="212">
        <f>SUM(E42:E43)</f>
        <v>200000</v>
      </c>
      <c r="F44" s="212">
        <f>SUM(F42:F43)</f>
        <v>280000</v>
      </c>
      <c r="G44" s="212">
        <f>SUM(G42:G43)</f>
        <v>330000</v>
      </c>
      <c r="H44" s="212">
        <f>SUM(I44:J44)</f>
        <v>376000</v>
      </c>
      <c r="I44" s="279">
        <f>SUM(I42:I43)</f>
        <v>296000</v>
      </c>
      <c r="J44" s="279">
        <f>SUM(J42:J43)</f>
        <v>80000</v>
      </c>
      <c r="K44" s="186">
        <f>SUM(K42:K43)</f>
        <v>250000</v>
      </c>
      <c r="L44" s="186">
        <f>SUM(L42:L43)</f>
        <v>80000</v>
      </c>
      <c r="M44" s="157">
        <f>SUM(K44:L44)</f>
        <v>330000</v>
      </c>
    </row>
    <row r="45" spans="1:13">
      <c r="A45" s="216" t="s">
        <v>449</v>
      </c>
      <c r="B45" s="214" t="s">
        <v>450</v>
      </c>
      <c r="C45" s="212">
        <v>1686500</v>
      </c>
      <c r="D45" s="212"/>
      <c r="E45" s="212">
        <v>1150360</v>
      </c>
      <c r="F45" s="212">
        <f>SUM(C45:E45)</f>
        <v>2836860</v>
      </c>
      <c r="G45" s="212">
        <f>SUM(K45:L45)</f>
        <v>2786500</v>
      </c>
      <c r="H45" s="212">
        <f>SUM(I45:J45)</f>
        <v>2315534</v>
      </c>
      <c r="I45" s="279">
        <v>715000</v>
      </c>
      <c r="J45" s="279">
        <v>1600534</v>
      </c>
      <c r="K45" s="186">
        <v>1100000</v>
      </c>
      <c r="L45" s="186">
        <v>1686500</v>
      </c>
    </row>
    <row r="46" spans="1:13">
      <c r="A46" s="216" t="s">
        <v>451</v>
      </c>
      <c r="B46" s="214" t="s">
        <v>452</v>
      </c>
      <c r="C46" s="212"/>
      <c r="D46" s="212"/>
      <c r="E46" s="212"/>
      <c r="F46" s="212"/>
      <c r="G46" s="212"/>
      <c r="H46" s="212"/>
      <c r="I46" s="279"/>
      <c r="J46" s="279"/>
      <c r="K46" s="186"/>
      <c r="L46" s="186"/>
    </row>
    <row r="47" spans="1:13">
      <c r="A47" s="216" t="s">
        <v>844</v>
      </c>
      <c r="B47" s="214" t="s">
        <v>453</v>
      </c>
      <c r="C47" s="212"/>
      <c r="D47" s="212"/>
      <c r="E47" s="212"/>
      <c r="F47" s="212"/>
      <c r="G47" s="212"/>
      <c r="H47" s="212"/>
      <c r="I47" s="279"/>
      <c r="J47" s="279"/>
      <c r="K47" s="186"/>
      <c r="L47" s="186"/>
    </row>
    <row r="48" spans="1:13">
      <c r="A48" s="216" t="s">
        <v>845</v>
      </c>
      <c r="B48" s="214" t="s">
        <v>455</v>
      </c>
      <c r="C48" s="212"/>
      <c r="D48" s="212"/>
      <c r="E48" s="212"/>
      <c r="F48" s="212"/>
      <c r="G48" s="212"/>
      <c r="H48" s="212"/>
      <c r="I48" s="279"/>
      <c r="J48" s="279"/>
      <c r="K48" s="186"/>
      <c r="L48" s="186"/>
    </row>
    <row r="49" spans="1:13">
      <c r="A49" s="216" t="s">
        <v>459</v>
      </c>
      <c r="B49" s="214" t="s">
        <v>460</v>
      </c>
      <c r="C49" s="212"/>
      <c r="D49" s="212"/>
      <c r="E49" s="212"/>
      <c r="F49" s="212"/>
      <c r="G49" s="212">
        <f>SUM(K49:L49)</f>
        <v>360</v>
      </c>
      <c r="H49" s="212">
        <f>SUM(I49:J49)</f>
        <v>402181</v>
      </c>
      <c r="I49" s="279">
        <v>400681</v>
      </c>
      <c r="J49" s="279">
        <v>1500</v>
      </c>
      <c r="K49" s="186">
        <v>360</v>
      </c>
      <c r="L49" s="186"/>
    </row>
    <row r="50" spans="1:13">
      <c r="A50" s="220" t="s">
        <v>750</v>
      </c>
      <c r="B50" s="218" t="s">
        <v>461</v>
      </c>
      <c r="C50" s="212">
        <f>SUM(C45:C49)</f>
        <v>1686500</v>
      </c>
      <c r="D50" s="212"/>
      <c r="E50" s="212">
        <f>SUM(E45:E49)</f>
        <v>1150360</v>
      </c>
      <c r="F50" s="212">
        <f>SUM(C50:E50)</f>
        <v>2836860</v>
      </c>
      <c r="G50" s="212">
        <f t="shared" ref="G50:L50" si="5">SUM(G45:G49)</f>
        <v>2786860</v>
      </c>
      <c r="H50" s="212">
        <f t="shared" si="5"/>
        <v>2717715</v>
      </c>
      <c r="I50" s="279">
        <f t="shared" si="5"/>
        <v>1115681</v>
      </c>
      <c r="J50" s="279">
        <f t="shared" si="5"/>
        <v>1602034</v>
      </c>
      <c r="K50" s="186">
        <f t="shared" si="5"/>
        <v>1100360</v>
      </c>
      <c r="L50" s="186">
        <f t="shared" si="5"/>
        <v>1686500</v>
      </c>
      <c r="M50" s="157">
        <f>SUM(K50:L50)</f>
        <v>2786860</v>
      </c>
    </row>
    <row r="51" spans="1:13">
      <c r="A51" s="220" t="s">
        <v>751</v>
      </c>
      <c r="B51" s="218" t="s">
        <v>462</v>
      </c>
      <c r="C51" s="212">
        <f>SUM(C30+C33+C41+C44+C50)</f>
        <v>8384200</v>
      </c>
      <c r="D51" s="212"/>
      <c r="E51" s="212">
        <f>SUM(E30+E33+E41+E44+E50)</f>
        <v>5717187</v>
      </c>
      <c r="F51" s="212">
        <f>SUM(F50,F44,F41,F33,F30)</f>
        <v>14101387</v>
      </c>
      <c r="G51" s="212">
        <f>SUM(G50,G44,G41,G33,G30)</f>
        <v>13901387</v>
      </c>
      <c r="H51" s="212">
        <f>SUM(H30+H33+H41+H44+H50)</f>
        <v>14218918</v>
      </c>
      <c r="I51" s="279">
        <f>SUM(I30+I33+I41+I44+I50)</f>
        <v>5148508</v>
      </c>
      <c r="J51" s="279">
        <f>SUM(J30+J33+J41+J44+J50)</f>
        <v>9070410</v>
      </c>
      <c r="K51" s="186">
        <f>SUM(K30+K33+K41+K44+K50)</f>
        <v>5717187</v>
      </c>
      <c r="L51" s="186">
        <f>SUM(L30+L33+L41+L44+L50)</f>
        <v>8184200</v>
      </c>
      <c r="M51" s="157">
        <f>SUM(K51:L51)</f>
        <v>13901387</v>
      </c>
    </row>
    <row r="52" spans="1:13" hidden="1">
      <c r="A52" s="223" t="s">
        <v>463</v>
      </c>
      <c r="B52" s="214" t="s">
        <v>464</v>
      </c>
      <c r="C52" s="212"/>
      <c r="D52" s="212"/>
      <c r="E52" s="212"/>
      <c r="F52" s="212"/>
      <c r="G52" s="212"/>
      <c r="H52" s="212"/>
      <c r="I52" s="279"/>
      <c r="J52" s="279"/>
      <c r="K52" s="186"/>
      <c r="L52" s="186"/>
    </row>
    <row r="53" spans="1:13" hidden="1">
      <c r="A53" s="223" t="s">
        <v>775</v>
      </c>
      <c r="B53" s="214" t="s">
        <v>465</v>
      </c>
      <c r="C53" s="212"/>
      <c r="D53" s="212"/>
      <c r="E53" s="212"/>
      <c r="F53" s="212"/>
      <c r="G53" s="212"/>
      <c r="H53" s="212"/>
      <c r="I53" s="279"/>
      <c r="J53" s="279"/>
      <c r="K53" s="186"/>
      <c r="L53" s="186"/>
    </row>
    <row r="54" spans="1:13" hidden="1">
      <c r="A54" s="224" t="s">
        <v>846</v>
      </c>
      <c r="B54" s="214" t="s">
        <v>466</v>
      </c>
      <c r="C54" s="212"/>
      <c r="D54" s="212"/>
      <c r="E54" s="212"/>
      <c r="F54" s="212"/>
      <c r="G54" s="212"/>
      <c r="H54" s="212"/>
      <c r="I54" s="279"/>
      <c r="J54" s="279"/>
      <c r="K54" s="186"/>
      <c r="L54" s="186"/>
    </row>
    <row r="55" spans="1:13" hidden="1">
      <c r="A55" s="224" t="s">
        <v>847</v>
      </c>
      <c r="B55" s="214" t="s">
        <v>467</v>
      </c>
      <c r="C55" s="212"/>
      <c r="D55" s="212"/>
      <c r="E55" s="212"/>
      <c r="F55" s="212"/>
      <c r="G55" s="212"/>
      <c r="H55" s="212"/>
      <c r="I55" s="279"/>
      <c r="J55" s="279"/>
      <c r="K55" s="186"/>
      <c r="L55" s="186"/>
    </row>
    <row r="56" spans="1:13" hidden="1">
      <c r="A56" s="224" t="s">
        <v>848</v>
      </c>
      <c r="B56" s="214" t="s">
        <v>468</v>
      </c>
      <c r="C56" s="212"/>
      <c r="D56" s="212"/>
      <c r="E56" s="212"/>
      <c r="F56" s="212"/>
      <c r="G56" s="212"/>
      <c r="H56" s="212"/>
      <c r="I56" s="279"/>
      <c r="J56" s="279"/>
      <c r="K56" s="186"/>
      <c r="L56" s="186"/>
    </row>
    <row r="57" spans="1:13" hidden="1">
      <c r="A57" s="223" t="s">
        <v>849</v>
      </c>
      <c r="B57" s="214" t="s">
        <v>469</v>
      </c>
      <c r="C57" s="212"/>
      <c r="D57" s="212"/>
      <c r="E57" s="212"/>
      <c r="F57" s="212"/>
      <c r="G57" s="212"/>
      <c r="H57" s="212"/>
      <c r="I57" s="279"/>
      <c r="J57" s="279"/>
      <c r="K57" s="186"/>
      <c r="L57" s="186"/>
    </row>
    <row r="58" spans="1:13" hidden="1">
      <c r="A58" s="223" t="s">
        <v>850</v>
      </c>
      <c r="B58" s="214" t="s">
        <v>470</v>
      </c>
      <c r="C58" s="212"/>
      <c r="D58" s="212"/>
      <c r="E58" s="212"/>
      <c r="F58" s="212"/>
      <c r="G58" s="212"/>
      <c r="H58" s="212"/>
      <c r="I58" s="279"/>
      <c r="J58" s="279"/>
      <c r="K58" s="186"/>
      <c r="L58" s="186"/>
    </row>
    <row r="59" spans="1:13" hidden="1">
      <c r="A59" s="223" t="s">
        <v>851</v>
      </c>
      <c r="B59" s="214" t="s">
        <v>471</v>
      </c>
      <c r="C59" s="212"/>
      <c r="D59" s="212"/>
      <c r="E59" s="212"/>
      <c r="F59" s="212"/>
      <c r="G59" s="212"/>
      <c r="H59" s="212"/>
      <c r="I59" s="279"/>
      <c r="J59" s="279"/>
      <c r="K59" s="186"/>
      <c r="L59" s="186"/>
    </row>
    <row r="60" spans="1:13">
      <c r="A60" s="225" t="s">
        <v>808</v>
      </c>
      <c r="B60" s="218" t="s">
        <v>472</v>
      </c>
      <c r="C60" s="212"/>
      <c r="D60" s="212"/>
      <c r="E60" s="212"/>
      <c r="F60" s="212"/>
      <c r="G60" s="212"/>
      <c r="H60" s="212"/>
      <c r="I60" s="279"/>
      <c r="J60" s="279"/>
      <c r="K60" s="186"/>
      <c r="L60" s="186"/>
    </row>
    <row r="61" spans="1:13">
      <c r="A61" s="226" t="s">
        <v>852</v>
      </c>
      <c r="B61" s="214" t="s">
        <v>473</v>
      </c>
      <c r="C61" s="212"/>
      <c r="D61" s="212"/>
      <c r="E61" s="212"/>
      <c r="F61" s="212"/>
      <c r="G61" s="212"/>
      <c r="H61" s="212"/>
      <c r="I61" s="279"/>
      <c r="J61" s="279"/>
      <c r="K61" s="186"/>
      <c r="L61" s="186"/>
    </row>
    <row r="62" spans="1:13">
      <c r="A62" s="226" t="s">
        <v>475</v>
      </c>
      <c r="B62" s="214" t="s">
        <v>476</v>
      </c>
      <c r="C62" s="212"/>
      <c r="D62" s="212"/>
      <c r="E62" s="212"/>
      <c r="F62" s="212"/>
      <c r="G62" s="212"/>
      <c r="H62" s="212"/>
      <c r="I62" s="279"/>
      <c r="J62" s="279"/>
      <c r="K62" s="186"/>
      <c r="L62" s="186"/>
    </row>
    <row r="63" spans="1:13" ht="15.75" customHeight="1">
      <c r="A63" s="226" t="s">
        <v>477</v>
      </c>
      <c r="B63" s="214" t="s">
        <v>478</v>
      </c>
      <c r="C63" s="212"/>
      <c r="D63" s="212"/>
      <c r="E63" s="212"/>
      <c r="F63" s="212"/>
      <c r="G63" s="212"/>
      <c r="H63" s="212"/>
      <c r="I63" s="279"/>
      <c r="J63" s="279"/>
      <c r="K63" s="186"/>
      <c r="L63" s="186"/>
    </row>
    <row r="64" spans="1:13" ht="15" customHeight="1">
      <c r="A64" s="226" t="s">
        <v>810</v>
      </c>
      <c r="B64" s="214" t="s">
        <v>479</v>
      </c>
      <c r="C64" s="212"/>
      <c r="D64" s="212"/>
      <c r="E64" s="212"/>
      <c r="F64" s="212"/>
      <c r="G64" s="212"/>
      <c r="H64" s="212"/>
      <c r="I64" s="279"/>
      <c r="J64" s="279"/>
      <c r="K64" s="186"/>
      <c r="L64" s="186"/>
    </row>
    <row r="65" spans="1:12" ht="11.25" customHeight="1">
      <c r="A65" s="226" t="s">
        <v>853</v>
      </c>
      <c r="B65" s="214" t="s">
        <v>480</v>
      </c>
      <c r="C65" s="212"/>
      <c r="D65" s="212"/>
      <c r="E65" s="212"/>
      <c r="F65" s="212"/>
      <c r="G65" s="212"/>
      <c r="H65" s="212"/>
      <c r="I65" s="279"/>
      <c r="J65" s="279"/>
      <c r="K65" s="186"/>
      <c r="L65" s="186"/>
    </row>
    <row r="66" spans="1:12">
      <c r="A66" s="226" t="s">
        <v>812</v>
      </c>
      <c r="B66" s="214" t="s">
        <v>481</v>
      </c>
      <c r="C66" s="212"/>
      <c r="D66" s="212"/>
      <c r="E66" s="212"/>
      <c r="F66" s="212"/>
      <c r="G66" s="212"/>
      <c r="H66" s="212"/>
      <c r="I66" s="279"/>
      <c r="J66" s="279"/>
      <c r="K66" s="186"/>
      <c r="L66" s="186"/>
    </row>
    <row r="67" spans="1:12" ht="14.25" customHeight="1">
      <c r="A67" s="226" t="s">
        <v>854</v>
      </c>
      <c r="B67" s="214" t="s">
        <v>482</v>
      </c>
      <c r="C67" s="212"/>
      <c r="D67" s="212"/>
      <c r="E67" s="212"/>
      <c r="F67" s="212"/>
      <c r="G67" s="212"/>
      <c r="H67" s="212"/>
      <c r="I67" s="279"/>
      <c r="J67" s="279"/>
      <c r="K67" s="186"/>
      <c r="L67" s="186"/>
    </row>
    <row r="68" spans="1:12" ht="12.75" customHeight="1">
      <c r="A68" s="226" t="s">
        <v>855</v>
      </c>
      <c r="B68" s="214" t="s">
        <v>484</v>
      </c>
      <c r="C68" s="212"/>
      <c r="D68" s="212"/>
      <c r="E68" s="212"/>
      <c r="F68" s="212"/>
      <c r="G68" s="212"/>
      <c r="H68" s="212"/>
      <c r="I68" s="279"/>
      <c r="J68" s="279"/>
      <c r="K68" s="186"/>
      <c r="L68" s="186"/>
    </row>
    <row r="69" spans="1:12">
      <c r="A69" s="226" t="s">
        <v>485</v>
      </c>
      <c r="B69" s="214" t="s">
        <v>486</v>
      </c>
      <c r="C69" s="212"/>
      <c r="D69" s="212"/>
      <c r="E69" s="212"/>
      <c r="F69" s="212"/>
      <c r="G69" s="212"/>
      <c r="H69" s="212"/>
      <c r="I69" s="279"/>
      <c r="J69" s="279"/>
      <c r="K69" s="186"/>
      <c r="L69" s="186"/>
    </row>
    <row r="70" spans="1:12">
      <c r="A70" s="227" t="s">
        <v>487</v>
      </c>
      <c r="B70" s="214" t="s">
        <v>488</v>
      </c>
      <c r="C70" s="212"/>
      <c r="D70" s="212"/>
      <c r="E70" s="212"/>
      <c r="F70" s="212"/>
      <c r="G70" s="212"/>
      <c r="H70" s="212"/>
      <c r="I70" s="279"/>
      <c r="J70" s="279"/>
      <c r="K70" s="186"/>
      <c r="L70" s="186"/>
    </row>
    <row r="71" spans="1:12">
      <c r="A71" s="226" t="s">
        <v>856</v>
      </c>
      <c r="B71" s="214" t="s">
        <v>489</v>
      </c>
      <c r="C71" s="212"/>
      <c r="D71" s="212"/>
      <c r="E71" s="212"/>
      <c r="F71" s="212"/>
      <c r="G71" s="212"/>
      <c r="H71" s="212"/>
      <c r="I71" s="279"/>
      <c r="J71" s="279"/>
      <c r="K71" s="186"/>
      <c r="L71" s="186"/>
    </row>
    <row r="72" spans="1:12">
      <c r="A72" s="227" t="s">
        <v>213</v>
      </c>
      <c r="B72" s="214" t="s">
        <v>490</v>
      </c>
      <c r="C72" s="212"/>
      <c r="D72" s="212"/>
      <c r="E72" s="212"/>
      <c r="F72" s="212"/>
      <c r="G72" s="212"/>
      <c r="H72" s="212"/>
      <c r="I72" s="279"/>
      <c r="J72" s="279"/>
      <c r="K72" s="186"/>
      <c r="L72" s="186"/>
    </row>
    <row r="73" spans="1:12">
      <c r="A73" s="227" t="s">
        <v>214</v>
      </c>
      <c r="B73" s="214" t="s">
        <v>490</v>
      </c>
      <c r="C73" s="212"/>
      <c r="D73" s="212"/>
      <c r="E73" s="212"/>
      <c r="F73" s="212"/>
      <c r="G73" s="212"/>
      <c r="H73" s="212"/>
      <c r="I73" s="279"/>
      <c r="J73" s="279"/>
      <c r="K73" s="186"/>
      <c r="L73" s="186"/>
    </row>
    <row r="74" spans="1:12">
      <c r="A74" s="225" t="s">
        <v>816</v>
      </c>
      <c r="B74" s="218" t="s">
        <v>491</v>
      </c>
      <c r="C74" s="212"/>
      <c r="D74" s="212"/>
      <c r="E74" s="212"/>
      <c r="F74" s="212"/>
      <c r="G74" s="212"/>
      <c r="H74" s="212"/>
      <c r="I74" s="279"/>
      <c r="J74" s="279"/>
      <c r="K74" s="186"/>
      <c r="L74" s="186"/>
    </row>
    <row r="75" spans="1:12">
      <c r="A75" s="228" t="s">
        <v>159</v>
      </c>
      <c r="B75" s="218"/>
      <c r="C75" s="212"/>
      <c r="D75" s="212"/>
      <c r="E75" s="212"/>
      <c r="F75" s="212"/>
      <c r="G75" s="212"/>
      <c r="H75" s="212"/>
      <c r="I75" s="279"/>
      <c r="J75" s="279"/>
      <c r="K75" s="186"/>
      <c r="L75" s="186"/>
    </row>
    <row r="76" spans="1:12">
      <c r="A76" s="229" t="s">
        <v>492</v>
      </c>
      <c r="B76" s="214" t="s">
        <v>493</v>
      </c>
      <c r="C76" s="212"/>
      <c r="D76" s="212"/>
      <c r="E76" s="212"/>
      <c r="F76" s="212"/>
      <c r="G76" s="212"/>
      <c r="H76" s="212"/>
      <c r="I76" s="279"/>
      <c r="J76" s="279"/>
      <c r="K76" s="186"/>
      <c r="L76" s="186"/>
    </row>
    <row r="77" spans="1:12">
      <c r="A77" s="229" t="s">
        <v>857</v>
      </c>
      <c r="B77" s="214" t="s">
        <v>494</v>
      </c>
      <c r="C77" s="212"/>
      <c r="D77" s="212"/>
      <c r="E77" s="212"/>
      <c r="F77" s="212"/>
      <c r="G77" s="212"/>
      <c r="H77" s="212"/>
      <c r="I77" s="279"/>
      <c r="J77" s="279"/>
      <c r="K77" s="186"/>
      <c r="L77" s="186"/>
    </row>
    <row r="78" spans="1:12">
      <c r="A78" s="229" t="s">
        <v>496</v>
      </c>
      <c r="B78" s="214" t="s">
        <v>497</v>
      </c>
      <c r="C78" s="212"/>
      <c r="D78" s="212"/>
      <c r="E78" s="212"/>
      <c r="F78" s="212"/>
      <c r="G78" s="212"/>
      <c r="H78" s="212"/>
      <c r="I78" s="279"/>
      <c r="J78" s="279"/>
      <c r="K78" s="186"/>
      <c r="L78" s="186"/>
    </row>
    <row r="79" spans="1:12">
      <c r="A79" s="229" t="s">
        <v>498</v>
      </c>
      <c r="B79" s="214" t="s">
        <v>499</v>
      </c>
      <c r="C79" s="212"/>
      <c r="D79" s="212"/>
      <c r="E79" s="212"/>
      <c r="F79" s="212"/>
      <c r="G79" s="212"/>
      <c r="H79" s="212"/>
      <c r="I79" s="279"/>
      <c r="J79" s="279"/>
      <c r="K79" s="186"/>
      <c r="L79" s="186"/>
    </row>
    <row r="80" spans="1:12">
      <c r="A80" s="219" t="s">
        <v>500</v>
      </c>
      <c r="B80" s="214" t="s">
        <v>501</v>
      </c>
      <c r="C80" s="212"/>
      <c r="D80" s="212"/>
      <c r="E80" s="212"/>
      <c r="F80" s="212"/>
      <c r="G80" s="212"/>
      <c r="H80" s="212"/>
      <c r="I80" s="279"/>
      <c r="J80" s="279"/>
      <c r="K80" s="186"/>
      <c r="L80" s="186"/>
    </row>
    <row r="81" spans="1:12">
      <c r="A81" s="219" t="s">
        <v>502</v>
      </c>
      <c r="B81" s="214" t="s">
        <v>503</v>
      </c>
      <c r="C81" s="212"/>
      <c r="D81" s="212"/>
      <c r="E81" s="212"/>
      <c r="F81" s="212"/>
      <c r="G81" s="212"/>
      <c r="H81" s="212"/>
      <c r="I81" s="279"/>
      <c r="J81" s="279"/>
      <c r="K81" s="186"/>
      <c r="L81" s="186"/>
    </row>
    <row r="82" spans="1:12">
      <c r="A82" s="219" t="s">
        <v>504</v>
      </c>
      <c r="B82" s="214" t="s">
        <v>505</v>
      </c>
      <c r="C82" s="212"/>
      <c r="D82" s="212"/>
      <c r="E82" s="212"/>
      <c r="F82" s="212"/>
      <c r="G82" s="212"/>
      <c r="H82" s="212"/>
      <c r="I82" s="279"/>
      <c r="J82" s="279"/>
      <c r="K82" s="186"/>
      <c r="L82" s="186"/>
    </row>
    <row r="83" spans="1:12">
      <c r="A83" s="230" t="s">
        <v>818</v>
      </c>
      <c r="B83" s="218" t="s">
        <v>506</v>
      </c>
      <c r="C83" s="212"/>
      <c r="D83" s="212"/>
      <c r="E83" s="212"/>
      <c r="F83" s="212"/>
      <c r="G83" s="212"/>
      <c r="H83" s="212"/>
      <c r="I83" s="279"/>
      <c r="J83" s="279"/>
      <c r="K83" s="186"/>
      <c r="L83" s="186"/>
    </row>
    <row r="84" spans="1:12">
      <c r="A84" s="223" t="s">
        <v>507</v>
      </c>
      <c r="B84" s="214" t="s">
        <v>508</v>
      </c>
      <c r="C84" s="212"/>
      <c r="D84" s="212"/>
      <c r="E84" s="212"/>
      <c r="F84" s="212"/>
      <c r="G84" s="212"/>
      <c r="H84" s="212"/>
      <c r="I84" s="279"/>
      <c r="J84" s="279"/>
      <c r="K84" s="186"/>
      <c r="L84" s="186"/>
    </row>
    <row r="85" spans="1:12">
      <c r="A85" s="223" t="s">
        <v>509</v>
      </c>
      <c r="B85" s="214" t="s">
        <v>510</v>
      </c>
      <c r="C85" s="212"/>
      <c r="D85" s="212"/>
      <c r="E85" s="212"/>
      <c r="F85" s="212"/>
      <c r="G85" s="212"/>
      <c r="H85" s="212"/>
      <c r="I85" s="279"/>
      <c r="J85" s="279"/>
      <c r="K85" s="186"/>
      <c r="L85" s="186"/>
    </row>
    <row r="86" spans="1:12">
      <c r="A86" s="223" t="s">
        <v>511</v>
      </c>
      <c r="B86" s="214" t="s">
        <v>512</v>
      </c>
      <c r="C86" s="212"/>
      <c r="D86" s="212"/>
      <c r="E86" s="212"/>
      <c r="F86" s="212"/>
      <c r="G86" s="212"/>
      <c r="H86" s="212"/>
      <c r="I86" s="279"/>
      <c r="J86" s="279"/>
      <c r="K86" s="186"/>
      <c r="L86" s="186"/>
    </row>
    <row r="87" spans="1:12">
      <c r="A87" s="223" t="s">
        <v>513</v>
      </c>
      <c r="B87" s="214" t="s">
        <v>514</v>
      </c>
      <c r="C87" s="212"/>
      <c r="D87" s="212"/>
      <c r="E87" s="212"/>
      <c r="F87" s="212"/>
      <c r="G87" s="212"/>
      <c r="H87" s="212"/>
      <c r="I87" s="279"/>
      <c r="J87" s="279"/>
      <c r="K87" s="186"/>
      <c r="L87" s="186"/>
    </row>
    <row r="88" spans="1:12">
      <c r="A88" s="225" t="s">
        <v>819</v>
      </c>
      <c r="B88" s="218" t="s">
        <v>515</v>
      </c>
      <c r="C88" s="212"/>
      <c r="D88" s="212"/>
      <c r="E88" s="212"/>
      <c r="F88" s="212"/>
      <c r="G88" s="212"/>
      <c r="H88" s="212"/>
      <c r="I88" s="279"/>
      <c r="J88" s="279"/>
      <c r="K88" s="186"/>
      <c r="L88" s="186"/>
    </row>
    <row r="89" spans="1:12" ht="18" customHeight="1">
      <c r="A89" s="223" t="s">
        <v>516</v>
      </c>
      <c r="B89" s="214" t="s">
        <v>517</v>
      </c>
      <c r="C89" s="212"/>
      <c r="D89" s="212"/>
      <c r="E89" s="212"/>
      <c r="F89" s="212"/>
      <c r="G89" s="212"/>
      <c r="H89" s="212"/>
      <c r="I89" s="279"/>
      <c r="J89" s="279"/>
      <c r="K89" s="186"/>
      <c r="L89" s="186"/>
    </row>
    <row r="90" spans="1:12" ht="15.75" customHeight="1">
      <c r="A90" s="223" t="s">
        <v>0</v>
      </c>
      <c r="B90" s="214" t="s">
        <v>518</v>
      </c>
      <c r="C90" s="212"/>
      <c r="D90" s="212"/>
      <c r="E90" s="212"/>
      <c r="F90" s="212"/>
      <c r="G90" s="212"/>
      <c r="H90" s="212"/>
      <c r="I90" s="279"/>
      <c r="J90" s="279"/>
      <c r="K90" s="186"/>
      <c r="L90" s="186"/>
    </row>
    <row r="91" spans="1:12" ht="15.75" customHeight="1">
      <c r="A91" s="223" t="s">
        <v>1</v>
      </c>
      <c r="B91" s="214" t="s">
        <v>519</v>
      </c>
      <c r="C91" s="212"/>
      <c r="D91" s="212"/>
      <c r="E91" s="212"/>
      <c r="F91" s="212"/>
      <c r="G91" s="212"/>
      <c r="H91" s="212"/>
      <c r="I91" s="279"/>
      <c r="J91" s="279"/>
      <c r="K91" s="186"/>
      <c r="L91" s="186"/>
    </row>
    <row r="92" spans="1:12">
      <c r="A92" s="223" t="s">
        <v>2</v>
      </c>
      <c r="B92" s="214" t="s">
        <v>520</v>
      </c>
      <c r="C92" s="212"/>
      <c r="D92" s="212"/>
      <c r="E92" s="212"/>
      <c r="F92" s="212"/>
      <c r="G92" s="212"/>
      <c r="H92" s="212"/>
      <c r="I92" s="279"/>
      <c r="J92" s="279"/>
      <c r="K92" s="186"/>
      <c r="L92" s="186"/>
    </row>
    <row r="93" spans="1:12" ht="17.25" customHeight="1">
      <c r="A93" s="223" t="s">
        <v>3</v>
      </c>
      <c r="B93" s="214" t="s">
        <v>521</v>
      </c>
      <c r="C93" s="212"/>
      <c r="D93" s="212"/>
      <c r="E93" s="212"/>
      <c r="F93" s="212"/>
      <c r="G93" s="212"/>
      <c r="H93" s="212"/>
      <c r="I93" s="279"/>
      <c r="J93" s="279"/>
      <c r="K93" s="186"/>
      <c r="L93" s="186"/>
    </row>
    <row r="94" spans="1:12" ht="14.25" customHeight="1">
      <c r="A94" s="223" t="s">
        <v>4</v>
      </c>
      <c r="B94" s="214" t="s">
        <v>522</v>
      </c>
      <c r="C94" s="212"/>
      <c r="D94" s="212"/>
      <c r="E94" s="212"/>
      <c r="F94" s="212"/>
      <c r="G94" s="212"/>
      <c r="H94" s="212"/>
      <c r="I94" s="279"/>
      <c r="J94" s="279"/>
      <c r="K94" s="186"/>
      <c r="L94" s="186"/>
    </row>
    <row r="95" spans="1:12">
      <c r="A95" s="223" t="s">
        <v>523</v>
      </c>
      <c r="B95" s="214" t="s">
        <v>524</v>
      </c>
      <c r="C95" s="212"/>
      <c r="D95" s="212"/>
      <c r="E95" s="212"/>
      <c r="F95" s="212"/>
      <c r="G95" s="212"/>
      <c r="H95" s="212"/>
      <c r="I95" s="279"/>
      <c r="J95" s="279"/>
      <c r="K95" s="186"/>
      <c r="L95" s="186"/>
    </row>
    <row r="96" spans="1:12">
      <c r="A96" s="223" t="s">
        <v>5</v>
      </c>
      <c r="B96" s="214" t="s">
        <v>525</v>
      </c>
      <c r="C96" s="212"/>
      <c r="D96" s="212"/>
      <c r="E96" s="212"/>
      <c r="F96" s="212"/>
      <c r="G96" s="212"/>
      <c r="H96" s="212"/>
      <c r="I96" s="279"/>
      <c r="J96" s="279"/>
      <c r="K96" s="186"/>
      <c r="L96" s="186"/>
    </row>
    <row r="97" spans="1:26">
      <c r="A97" s="225" t="s">
        <v>820</v>
      </c>
      <c r="B97" s="218" t="s">
        <v>526</v>
      </c>
      <c r="C97" s="212"/>
      <c r="D97" s="212"/>
      <c r="E97" s="212"/>
      <c r="F97" s="212"/>
      <c r="G97" s="212"/>
      <c r="H97" s="212"/>
      <c r="I97" s="279"/>
      <c r="J97" s="279"/>
      <c r="K97" s="186"/>
      <c r="L97" s="186"/>
    </row>
    <row r="98" spans="1:26">
      <c r="A98" s="228" t="s">
        <v>158</v>
      </c>
      <c r="B98" s="218"/>
      <c r="C98" s="212"/>
      <c r="D98" s="212"/>
      <c r="E98" s="212"/>
      <c r="F98" s="212"/>
      <c r="G98" s="212"/>
      <c r="H98" s="212"/>
      <c r="I98" s="279"/>
      <c r="J98" s="279"/>
      <c r="K98" s="186"/>
      <c r="L98" s="186"/>
    </row>
    <row r="99" spans="1:26">
      <c r="A99" s="231" t="s">
        <v>13</v>
      </c>
      <c r="B99" s="232" t="s">
        <v>527</v>
      </c>
      <c r="C99" s="212">
        <f>SUM(C25+C26+C51+C60+C74+C83+C88+C97)</f>
        <v>54411040</v>
      </c>
      <c r="D99" s="212"/>
      <c r="E99" s="212">
        <f>SUM(E25+E26+E51+E60+E74+E83+E88+E97)</f>
        <v>38015947</v>
      </c>
      <c r="F99" s="212">
        <f>SUM(F25+F26+F51+F60+F74+F83+F88+F97)</f>
        <v>92426987</v>
      </c>
      <c r="G99" s="212">
        <f>SUM(G25+G26+G51+G60+G74+G83+G88+G97)</f>
        <v>93584163</v>
      </c>
      <c r="H99" s="212">
        <f>SUM(I99:J99)</f>
        <v>95627744</v>
      </c>
      <c r="I99" s="279">
        <f>SUM(I25+I26+I51+I60+I74+I83+I88+I97)</f>
        <v>38040054</v>
      </c>
      <c r="J99" s="279">
        <f>SUM(J25+J26+J51+J60+J74+J83+J88+J97)</f>
        <v>57587690</v>
      </c>
      <c r="K99" s="186">
        <f>SUM(K25+K26+K51+K60+K74+K83+K88+K97)</f>
        <v>38039733</v>
      </c>
      <c r="L99" s="186">
        <f>SUM(L25+L26+L51+L60+L74+L83+L88+L97)</f>
        <v>55544430</v>
      </c>
      <c r="M99" s="157">
        <f>SUM(K99:L99)</f>
        <v>93584163</v>
      </c>
    </row>
    <row r="100" spans="1:26">
      <c r="A100" s="223" t="s">
        <v>6</v>
      </c>
      <c r="B100" s="216" t="s">
        <v>528</v>
      </c>
      <c r="C100" s="234"/>
      <c r="D100" s="234"/>
      <c r="E100" s="234"/>
      <c r="F100" s="234"/>
      <c r="G100" s="234"/>
      <c r="H100" s="234"/>
      <c r="I100" s="280"/>
      <c r="J100" s="280"/>
      <c r="K100" s="187"/>
      <c r="L100" s="187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4"/>
      <c r="Z100" s="34"/>
    </row>
    <row r="101" spans="1:26">
      <c r="A101" s="223" t="s">
        <v>531</v>
      </c>
      <c r="B101" s="216" t="s">
        <v>532</v>
      </c>
      <c r="C101" s="234"/>
      <c r="D101" s="234"/>
      <c r="E101" s="234"/>
      <c r="F101" s="234"/>
      <c r="G101" s="234"/>
      <c r="H101" s="234"/>
      <c r="I101" s="280"/>
      <c r="J101" s="280"/>
      <c r="K101" s="187"/>
      <c r="L101" s="187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4"/>
      <c r="Z101" s="34"/>
    </row>
    <row r="102" spans="1:26">
      <c r="A102" s="223" t="s">
        <v>7</v>
      </c>
      <c r="B102" s="216" t="s">
        <v>533</v>
      </c>
      <c r="C102" s="234"/>
      <c r="D102" s="234"/>
      <c r="E102" s="234"/>
      <c r="F102" s="234"/>
      <c r="G102" s="234"/>
      <c r="H102" s="234"/>
      <c r="I102" s="280"/>
      <c r="J102" s="280"/>
      <c r="K102" s="187"/>
      <c r="L102" s="187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4"/>
      <c r="Z102" s="34"/>
    </row>
    <row r="103" spans="1:26">
      <c r="A103" s="225" t="s">
        <v>827</v>
      </c>
      <c r="B103" s="220" t="s">
        <v>535</v>
      </c>
      <c r="C103" s="237"/>
      <c r="D103" s="237"/>
      <c r="E103" s="237"/>
      <c r="F103" s="237"/>
      <c r="G103" s="237"/>
      <c r="H103" s="237"/>
      <c r="I103" s="281"/>
      <c r="J103" s="281"/>
      <c r="K103" s="188"/>
      <c r="L103" s="188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4"/>
      <c r="Z103" s="34"/>
    </row>
    <row r="104" spans="1:26">
      <c r="A104" s="238" t="s">
        <v>8</v>
      </c>
      <c r="B104" s="216" t="s">
        <v>536</v>
      </c>
      <c r="C104" s="240"/>
      <c r="D104" s="240"/>
      <c r="E104" s="240"/>
      <c r="F104" s="240"/>
      <c r="G104" s="240"/>
      <c r="H104" s="240"/>
      <c r="I104" s="282"/>
      <c r="J104" s="282"/>
      <c r="K104" s="189"/>
      <c r="L104" s="189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4"/>
      <c r="Z104" s="34"/>
    </row>
    <row r="105" spans="1:26">
      <c r="A105" s="238" t="s">
        <v>833</v>
      </c>
      <c r="B105" s="216" t="s">
        <v>539</v>
      </c>
      <c r="C105" s="240"/>
      <c r="D105" s="240"/>
      <c r="E105" s="240"/>
      <c r="F105" s="240"/>
      <c r="G105" s="240"/>
      <c r="H105" s="240"/>
      <c r="I105" s="282"/>
      <c r="J105" s="282"/>
      <c r="K105" s="189"/>
      <c r="L105" s="189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4"/>
      <c r="Z105" s="34"/>
    </row>
    <row r="106" spans="1:26">
      <c r="A106" s="223" t="s">
        <v>540</v>
      </c>
      <c r="B106" s="216" t="s">
        <v>541</v>
      </c>
      <c r="C106" s="234"/>
      <c r="D106" s="234"/>
      <c r="E106" s="234"/>
      <c r="F106" s="234"/>
      <c r="G106" s="234"/>
      <c r="H106" s="234"/>
      <c r="I106" s="280"/>
      <c r="J106" s="280"/>
      <c r="K106" s="187"/>
      <c r="L106" s="187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4"/>
      <c r="Z106" s="34"/>
    </row>
    <row r="107" spans="1:26">
      <c r="A107" s="223" t="s">
        <v>9</v>
      </c>
      <c r="B107" s="216" t="s">
        <v>542</v>
      </c>
      <c r="C107" s="234"/>
      <c r="D107" s="234"/>
      <c r="E107" s="234"/>
      <c r="F107" s="234"/>
      <c r="G107" s="234"/>
      <c r="H107" s="234"/>
      <c r="I107" s="280"/>
      <c r="J107" s="280"/>
      <c r="K107" s="187"/>
      <c r="L107" s="187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4"/>
      <c r="Z107" s="34"/>
    </row>
    <row r="108" spans="1:26">
      <c r="A108" s="242" t="s">
        <v>830</v>
      </c>
      <c r="B108" s="220" t="s">
        <v>543</v>
      </c>
      <c r="C108" s="244"/>
      <c r="D108" s="244"/>
      <c r="E108" s="244"/>
      <c r="F108" s="244"/>
      <c r="G108" s="244"/>
      <c r="H108" s="244"/>
      <c r="I108" s="283"/>
      <c r="J108" s="283"/>
      <c r="K108" s="190"/>
      <c r="L108" s="190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4"/>
      <c r="Z108" s="34"/>
    </row>
    <row r="109" spans="1:26">
      <c r="A109" s="238" t="s">
        <v>544</v>
      </c>
      <c r="B109" s="216" t="s">
        <v>545</v>
      </c>
      <c r="C109" s="240"/>
      <c r="D109" s="240"/>
      <c r="E109" s="240"/>
      <c r="F109" s="240"/>
      <c r="G109" s="240"/>
      <c r="H109" s="240"/>
      <c r="I109" s="282"/>
      <c r="J109" s="282"/>
      <c r="K109" s="189"/>
      <c r="L109" s="189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4"/>
      <c r="Z109" s="34"/>
    </row>
    <row r="110" spans="1:26">
      <c r="A110" s="238" t="s">
        <v>546</v>
      </c>
      <c r="B110" s="216" t="s">
        <v>547</v>
      </c>
      <c r="C110" s="240"/>
      <c r="D110" s="240"/>
      <c r="E110" s="240"/>
      <c r="F110" s="240"/>
      <c r="G110" s="240"/>
      <c r="H110" s="240"/>
      <c r="I110" s="282"/>
      <c r="J110" s="282"/>
      <c r="K110" s="189"/>
      <c r="L110" s="189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4"/>
      <c r="Z110" s="34"/>
    </row>
    <row r="111" spans="1:26">
      <c r="A111" s="242" t="s">
        <v>548</v>
      </c>
      <c r="B111" s="220" t="s">
        <v>549</v>
      </c>
      <c r="C111" s="240"/>
      <c r="D111" s="240"/>
      <c r="E111" s="240"/>
      <c r="F111" s="240"/>
      <c r="G111" s="240"/>
      <c r="H111" s="240"/>
      <c r="I111" s="282"/>
      <c r="J111" s="282"/>
      <c r="K111" s="189"/>
      <c r="L111" s="189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4"/>
      <c r="Z111" s="34"/>
    </row>
    <row r="112" spans="1:26">
      <c r="A112" s="238" t="s">
        <v>550</v>
      </c>
      <c r="B112" s="216" t="s">
        <v>551</v>
      </c>
      <c r="C112" s="240"/>
      <c r="D112" s="240"/>
      <c r="E112" s="240"/>
      <c r="F112" s="240"/>
      <c r="G112" s="240"/>
      <c r="H112" s="240"/>
      <c r="I112" s="282"/>
      <c r="J112" s="282"/>
      <c r="K112" s="189"/>
      <c r="L112" s="189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4"/>
      <c r="Z112" s="34"/>
    </row>
    <row r="113" spans="1:26">
      <c r="A113" s="238" t="s">
        <v>552</v>
      </c>
      <c r="B113" s="216" t="s">
        <v>553</v>
      </c>
      <c r="C113" s="240"/>
      <c r="D113" s="240"/>
      <c r="E113" s="240"/>
      <c r="F113" s="240"/>
      <c r="G113" s="240"/>
      <c r="H113" s="240"/>
      <c r="I113" s="282"/>
      <c r="J113" s="282"/>
      <c r="K113" s="189"/>
      <c r="L113" s="189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4"/>
      <c r="Z113" s="34"/>
    </row>
    <row r="114" spans="1:26">
      <c r="A114" s="238" t="s">
        <v>554</v>
      </c>
      <c r="B114" s="216" t="s">
        <v>555</v>
      </c>
      <c r="C114" s="240"/>
      <c r="D114" s="240"/>
      <c r="E114" s="240"/>
      <c r="F114" s="240"/>
      <c r="G114" s="240"/>
      <c r="H114" s="240"/>
      <c r="I114" s="282"/>
      <c r="J114" s="282"/>
      <c r="K114" s="189"/>
      <c r="L114" s="189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4"/>
      <c r="Z114" s="34"/>
    </row>
    <row r="115" spans="1:26">
      <c r="A115" s="242" t="s">
        <v>831</v>
      </c>
      <c r="B115" s="220" t="s">
        <v>556</v>
      </c>
      <c r="C115" s="244"/>
      <c r="D115" s="244"/>
      <c r="E115" s="244"/>
      <c r="F115" s="244"/>
      <c r="G115" s="244"/>
      <c r="H115" s="244"/>
      <c r="I115" s="283"/>
      <c r="J115" s="283"/>
      <c r="K115" s="190"/>
      <c r="L115" s="190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4"/>
      <c r="Z115" s="34"/>
    </row>
    <row r="116" spans="1:26">
      <c r="A116" s="223" t="s">
        <v>559</v>
      </c>
      <c r="B116" s="216" t="s">
        <v>560</v>
      </c>
      <c r="C116" s="234"/>
      <c r="D116" s="234"/>
      <c r="E116" s="234"/>
      <c r="F116" s="234"/>
      <c r="G116" s="234"/>
      <c r="H116" s="234"/>
      <c r="I116" s="280"/>
      <c r="J116" s="280"/>
      <c r="K116" s="187"/>
      <c r="L116" s="187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4"/>
      <c r="Z116" s="34"/>
    </row>
    <row r="117" spans="1:26">
      <c r="A117" s="238" t="s">
        <v>10</v>
      </c>
      <c r="B117" s="216" t="s">
        <v>561</v>
      </c>
      <c r="C117" s="240"/>
      <c r="D117" s="240"/>
      <c r="E117" s="240"/>
      <c r="F117" s="240"/>
      <c r="G117" s="240"/>
      <c r="H117" s="240"/>
      <c r="I117" s="282"/>
      <c r="J117" s="282"/>
      <c r="K117" s="189"/>
      <c r="L117" s="189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4"/>
      <c r="Z117" s="34"/>
    </row>
    <row r="118" spans="1:26">
      <c r="A118" s="238" t="s">
        <v>836</v>
      </c>
      <c r="B118" s="216" t="s">
        <v>562</v>
      </c>
      <c r="C118" s="240"/>
      <c r="D118" s="240"/>
      <c r="E118" s="240"/>
      <c r="F118" s="240"/>
      <c r="G118" s="240"/>
      <c r="H118" s="240"/>
      <c r="I118" s="282"/>
      <c r="J118" s="282"/>
      <c r="K118" s="189"/>
      <c r="L118" s="189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4"/>
      <c r="Z118" s="34"/>
    </row>
    <row r="119" spans="1:26">
      <c r="A119" s="242" t="s">
        <v>837</v>
      </c>
      <c r="B119" s="220" t="s">
        <v>566</v>
      </c>
      <c r="C119" s="244"/>
      <c r="D119" s="244"/>
      <c r="E119" s="244"/>
      <c r="F119" s="244"/>
      <c r="G119" s="244"/>
      <c r="H119" s="244"/>
      <c r="I119" s="283"/>
      <c r="J119" s="283"/>
      <c r="K119" s="190"/>
      <c r="L119" s="190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4"/>
      <c r="Z119" s="34"/>
    </row>
    <row r="120" spans="1:26">
      <c r="A120" s="223" t="s">
        <v>567</v>
      </c>
      <c r="B120" s="216" t="s">
        <v>568</v>
      </c>
      <c r="C120" s="234"/>
      <c r="D120" s="234"/>
      <c r="E120" s="234"/>
      <c r="F120" s="234"/>
      <c r="G120" s="234"/>
      <c r="H120" s="234"/>
      <c r="I120" s="280"/>
      <c r="J120" s="280"/>
      <c r="K120" s="187"/>
      <c r="L120" s="187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4"/>
      <c r="Z120" s="34"/>
    </row>
    <row r="121" spans="1:26">
      <c r="A121" s="245" t="s">
        <v>14</v>
      </c>
      <c r="B121" s="246" t="s">
        <v>569</v>
      </c>
      <c r="C121" s="244"/>
      <c r="D121" s="244"/>
      <c r="E121" s="244"/>
      <c r="F121" s="244"/>
      <c r="G121" s="244"/>
      <c r="H121" s="244"/>
      <c r="I121" s="283"/>
      <c r="J121" s="283"/>
      <c r="K121" s="190"/>
      <c r="L121" s="190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4"/>
      <c r="Z121" s="34"/>
    </row>
    <row r="122" spans="1:26">
      <c r="A122" s="247" t="s">
        <v>51</v>
      </c>
      <c r="B122" s="248"/>
      <c r="C122" s="221">
        <f>SUM(C99+C121)</f>
        <v>54411040</v>
      </c>
      <c r="D122" s="221"/>
      <c r="E122" s="221">
        <f>SUM(E99+E121)</f>
        <v>38015947</v>
      </c>
      <c r="F122" s="221">
        <f>SUM(C122:E122)</f>
        <v>92426987</v>
      </c>
      <c r="G122" s="221">
        <f>SUM(G99+G121)</f>
        <v>93584163</v>
      </c>
      <c r="H122" s="221">
        <f>SUM(I122:J122)</f>
        <v>95627744</v>
      </c>
      <c r="I122" s="284">
        <f>SUM(I99+I121)</f>
        <v>38040054</v>
      </c>
      <c r="J122" s="284">
        <f>SUM(J99+J121)</f>
        <v>57587690</v>
      </c>
      <c r="K122" s="191">
        <v>38039733</v>
      </c>
      <c r="L122" s="191">
        <v>55544430</v>
      </c>
      <c r="M122" s="159">
        <f>SUM(K122:L122)</f>
        <v>93584163</v>
      </c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2:26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2:26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2:26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2:26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2:26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2:26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2:26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2:26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2:26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2:26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2:26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2:26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2:26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2:26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2:26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2:26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2:26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2:26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2:26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2:26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2:26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2:26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2:26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2:26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2:26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2:26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2:26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2:26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2:26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2:26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2:26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2:26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2:26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2:26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2:26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2:26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2:26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2:26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2:26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2:26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2:26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2:26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2:26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</sheetData>
  <mergeCells count="3">
    <mergeCell ref="A2:H2"/>
    <mergeCell ref="A3:H3"/>
    <mergeCell ref="A4:H4"/>
  </mergeCells>
  <phoneticPr fontId="51" type="noConversion"/>
  <printOptions horizontalCentered="1"/>
  <pageMargins left="0" right="0" top="0.74803149606299213" bottom="0.74803149606299213" header="0.31496062992125984" footer="0.31496062992125984"/>
  <pageSetup paperSize="9" scale="4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Q227"/>
  <sheetViews>
    <sheetView topLeftCell="B110" workbookViewId="0">
      <selection activeCell="G130" sqref="G130"/>
    </sheetView>
  </sheetViews>
  <sheetFormatPr defaultRowHeight="15"/>
  <cols>
    <col min="1" max="1" width="91.140625" customWidth="1"/>
    <col min="3" max="3" width="15.140625" customWidth="1"/>
    <col min="4" max="4" width="14" customWidth="1"/>
    <col min="5" max="5" width="15.140625" customWidth="1"/>
    <col min="6" max="6" width="14" customWidth="1"/>
    <col min="7" max="7" width="14.7109375" customWidth="1"/>
    <col min="8" max="8" width="15.28515625" customWidth="1"/>
    <col min="9" max="9" width="14.85546875" customWidth="1"/>
    <col min="10" max="10" width="15.5703125" bestFit="1" customWidth="1"/>
    <col min="11" max="11" width="16.140625" bestFit="1" customWidth="1"/>
    <col min="12" max="12" width="13.85546875" customWidth="1"/>
    <col min="13" max="13" width="14.5703125" bestFit="1" customWidth="1"/>
    <col min="14" max="14" width="15.140625" customWidth="1"/>
    <col min="15" max="15" width="19.42578125" customWidth="1"/>
    <col min="16" max="16" width="18.7109375" customWidth="1"/>
  </cols>
  <sheetData>
    <row r="1" spans="1:17" hidden="1">
      <c r="A1" s="115" t="s">
        <v>277</v>
      </c>
      <c r="B1" s="116"/>
      <c r="C1" s="116"/>
      <c r="D1" s="116"/>
      <c r="E1" s="116"/>
      <c r="F1" s="116"/>
    </row>
    <row r="2" spans="1:17" ht="18" customHeight="1">
      <c r="A2" s="429" t="s">
        <v>897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7" ht="19.5" customHeight="1">
      <c r="A3" s="419" t="s">
        <v>861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</row>
    <row r="4" spans="1:17" ht="18" customHeight="1">
      <c r="A4" s="418" t="s">
        <v>140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</row>
    <row r="5" spans="1:17">
      <c r="A5" s="148" t="s">
        <v>252</v>
      </c>
    </row>
    <row r="6" spans="1:17" ht="25.5">
      <c r="A6" s="2" t="s">
        <v>379</v>
      </c>
      <c r="B6" s="3" t="s">
        <v>380</v>
      </c>
      <c r="C6" s="168" t="s">
        <v>265</v>
      </c>
      <c r="D6" s="168" t="s">
        <v>266</v>
      </c>
      <c r="E6" s="168" t="s">
        <v>267</v>
      </c>
      <c r="F6" s="168" t="s">
        <v>268</v>
      </c>
      <c r="G6" s="168" t="s">
        <v>269</v>
      </c>
      <c r="H6" s="168" t="s">
        <v>270</v>
      </c>
      <c r="I6" s="168" t="s">
        <v>271</v>
      </c>
      <c r="J6" s="168" t="s">
        <v>272</v>
      </c>
      <c r="K6" s="168" t="s">
        <v>273</v>
      </c>
      <c r="L6" s="168" t="s">
        <v>274</v>
      </c>
      <c r="M6" s="168" t="s">
        <v>275</v>
      </c>
      <c r="N6" s="168" t="s">
        <v>276</v>
      </c>
      <c r="O6" s="169" t="s">
        <v>253</v>
      </c>
      <c r="P6" s="4"/>
      <c r="Q6" s="4"/>
    </row>
    <row r="7" spans="1:17">
      <c r="A7" s="39" t="s">
        <v>381</v>
      </c>
      <c r="B7" s="40" t="s">
        <v>382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4"/>
      <c r="Q7" s="4"/>
    </row>
    <row r="8" spans="1:17">
      <c r="A8" s="39" t="s">
        <v>383</v>
      </c>
      <c r="B8" s="41" t="s">
        <v>384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4"/>
      <c r="Q8" s="4"/>
    </row>
    <row r="9" spans="1:17">
      <c r="A9" s="39" t="s">
        <v>385</v>
      </c>
      <c r="B9" s="41" t="s">
        <v>386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4"/>
      <c r="Q9" s="4"/>
    </row>
    <row r="10" spans="1:17">
      <c r="A10" s="42" t="s">
        <v>387</v>
      </c>
      <c r="B10" s="41" t="s">
        <v>388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4"/>
      <c r="Q10" s="4"/>
    </row>
    <row r="11" spans="1:17">
      <c r="A11" s="42" t="s">
        <v>389</v>
      </c>
      <c r="B11" s="41" t="s">
        <v>390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4"/>
      <c r="Q11" s="4"/>
    </row>
    <row r="12" spans="1:17">
      <c r="A12" s="42" t="s">
        <v>391</v>
      </c>
      <c r="B12" s="41" t="s">
        <v>392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4"/>
      <c r="Q12" s="4"/>
    </row>
    <row r="13" spans="1:17">
      <c r="A13" s="42" t="s">
        <v>393</v>
      </c>
      <c r="B13" s="41" t="s">
        <v>394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4"/>
      <c r="Q13" s="4"/>
    </row>
    <row r="14" spans="1:17">
      <c r="A14" s="42" t="s">
        <v>395</v>
      </c>
      <c r="B14" s="41" t="s">
        <v>396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4"/>
      <c r="Q14" s="4"/>
    </row>
    <row r="15" spans="1:17">
      <c r="A15" s="5" t="s">
        <v>397</v>
      </c>
      <c r="B15" s="41" t="s">
        <v>398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4"/>
      <c r="Q15" s="4"/>
    </row>
    <row r="16" spans="1:17">
      <c r="A16" s="5" t="s">
        <v>399</v>
      </c>
      <c r="B16" s="41" t="s">
        <v>400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4"/>
      <c r="Q16" s="4"/>
    </row>
    <row r="17" spans="1:17">
      <c r="A17" s="5" t="s">
        <v>401</v>
      </c>
      <c r="B17" s="41" t="s">
        <v>402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4"/>
      <c r="Q17" s="4"/>
    </row>
    <row r="18" spans="1:17">
      <c r="A18" s="5" t="s">
        <v>403</v>
      </c>
      <c r="B18" s="41" t="s">
        <v>404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4"/>
      <c r="Q18" s="4"/>
    </row>
    <row r="19" spans="1:17">
      <c r="A19" s="5" t="s">
        <v>839</v>
      </c>
      <c r="B19" s="41" t="s">
        <v>405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4"/>
      <c r="Q19" s="4"/>
    </row>
    <row r="20" spans="1:17">
      <c r="A20" s="43" t="s">
        <v>730</v>
      </c>
      <c r="B20" s="44" t="s">
        <v>407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67"/>
      <c r="Q20" s="4"/>
    </row>
    <row r="21" spans="1:17">
      <c r="A21" s="5" t="s">
        <v>408</v>
      </c>
      <c r="B21" s="41" t="s">
        <v>409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4"/>
      <c r="Q21" s="4"/>
    </row>
    <row r="22" spans="1:17">
      <c r="A22" s="5" t="s">
        <v>410</v>
      </c>
      <c r="B22" s="41" t="s">
        <v>411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4"/>
      <c r="Q22" s="4"/>
    </row>
    <row r="23" spans="1:17">
      <c r="A23" s="6" t="s">
        <v>412</v>
      </c>
      <c r="B23" s="41" t="s">
        <v>413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4"/>
      <c r="Q23" s="4"/>
    </row>
    <row r="24" spans="1:17">
      <c r="A24" s="9" t="s">
        <v>731</v>
      </c>
      <c r="B24" s="44" t="s">
        <v>414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4"/>
      <c r="Q24" s="4"/>
    </row>
    <row r="25" spans="1:17">
      <c r="A25" s="66" t="s">
        <v>11</v>
      </c>
      <c r="B25" s="67" t="s">
        <v>415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67"/>
      <c r="Q25" s="4"/>
    </row>
    <row r="26" spans="1:17">
      <c r="A26" s="50" t="s">
        <v>840</v>
      </c>
      <c r="B26" s="67" t="s">
        <v>416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4"/>
      <c r="Q26" s="4"/>
    </row>
    <row r="27" spans="1:17">
      <c r="A27" s="5" t="s">
        <v>417</v>
      </c>
      <c r="B27" s="41" t="s">
        <v>418</v>
      </c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4"/>
      <c r="Q27" s="4"/>
    </row>
    <row r="28" spans="1:17">
      <c r="A28" s="5" t="s">
        <v>419</v>
      </c>
      <c r="B28" s="41" t="s">
        <v>420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4"/>
      <c r="Q28" s="4"/>
    </row>
    <row r="29" spans="1:17">
      <c r="A29" s="5" t="s">
        <v>421</v>
      </c>
      <c r="B29" s="41" t="s">
        <v>422</v>
      </c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4"/>
      <c r="Q29" s="4"/>
    </row>
    <row r="30" spans="1:17">
      <c r="A30" s="9" t="s">
        <v>741</v>
      </c>
      <c r="B30" s="44" t="s">
        <v>423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67"/>
      <c r="Q30" s="4"/>
    </row>
    <row r="31" spans="1:17">
      <c r="A31" s="5" t="s">
        <v>424</v>
      </c>
      <c r="B31" s="41" t="s">
        <v>425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4"/>
      <c r="Q31" s="4"/>
    </row>
    <row r="32" spans="1:17">
      <c r="A32" s="5" t="s">
        <v>426</v>
      </c>
      <c r="B32" s="41" t="s">
        <v>427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4"/>
      <c r="Q32" s="4"/>
    </row>
    <row r="33" spans="1:17">
      <c r="A33" s="9" t="s">
        <v>12</v>
      </c>
      <c r="B33" s="44" t="s">
        <v>428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4"/>
      <c r="Q33" s="4"/>
    </row>
    <row r="34" spans="1:17">
      <c r="A34" s="5" t="s">
        <v>429</v>
      </c>
      <c r="B34" s="41" t="s">
        <v>430</v>
      </c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4"/>
      <c r="Q34" s="4"/>
    </row>
    <row r="35" spans="1:17">
      <c r="A35" s="5" t="s">
        <v>431</v>
      </c>
      <c r="B35" s="41" t="s">
        <v>432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4"/>
      <c r="Q35" s="4"/>
    </row>
    <row r="36" spans="1:17">
      <c r="A36" s="5" t="s">
        <v>841</v>
      </c>
      <c r="B36" s="41" t="s">
        <v>433</v>
      </c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4"/>
      <c r="Q36" s="4"/>
    </row>
    <row r="37" spans="1:17">
      <c r="A37" s="5" t="s">
        <v>435</v>
      </c>
      <c r="B37" s="41" t="s">
        <v>436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4"/>
      <c r="Q37" s="4"/>
    </row>
    <row r="38" spans="1:17">
      <c r="A38" s="14" t="s">
        <v>842</v>
      </c>
      <c r="B38" s="41" t="s">
        <v>437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4"/>
      <c r="Q38" s="4"/>
    </row>
    <row r="39" spans="1:17">
      <c r="A39" s="6" t="s">
        <v>439</v>
      </c>
      <c r="B39" s="41" t="s">
        <v>440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4"/>
      <c r="Q39" s="4"/>
    </row>
    <row r="40" spans="1:17">
      <c r="A40" s="5"/>
      <c r="B40" s="41" t="s">
        <v>441</v>
      </c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4"/>
      <c r="Q40" s="4"/>
    </row>
    <row r="41" spans="1:17">
      <c r="A41" s="9" t="s">
        <v>746</v>
      </c>
      <c r="B41" s="44" t="s">
        <v>443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4"/>
      <c r="Q41" s="4"/>
    </row>
    <row r="42" spans="1:17">
      <c r="A42" s="5" t="s">
        <v>444</v>
      </c>
      <c r="B42" s="41" t="s">
        <v>445</v>
      </c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4"/>
      <c r="Q42" s="4"/>
    </row>
    <row r="43" spans="1:17">
      <c r="A43" s="5" t="s">
        <v>446</v>
      </c>
      <c r="B43" s="41" t="s">
        <v>447</v>
      </c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4"/>
      <c r="Q43" s="4"/>
    </row>
    <row r="44" spans="1:17">
      <c r="A44" s="9" t="s">
        <v>747</v>
      </c>
      <c r="B44" s="44" t="s">
        <v>448</v>
      </c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67"/>
      <c r="Q44" s="4"/>
    </row>
    <row r="45" spans="1:17">
      <c r="A45" s="5" t="s">
        <v>449</v>
      </c>
      <c r="B45" s="41" t="s">
        <v>450</v>
      </c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4"/>
      <c r="Q45" s="4"/>
    </row>
    <row r="46" spans="1:17">
      <c r="A46" s="5" t="s">
        <v>451</v>
      </c>
      <c r="B46" s="41" t="s">
        <v>452</v>
      </c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4"/>
      <c r="Q46" s="4"/>
    </row>
    <row r="47" spans="1:17">
      <c r="A47" s="5" t="s">
        <v>844</v>
      </c>
      <c r="B47" s="41" t="s">
        <v>453</v>
      </c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4"/>
      <c r="Q47" s="4"/>
    </row>
    <row r="48" spans="1:17">
      <c r="A48" s="5" t="s">
        <v>845</v>
      </c>
      <c r="B48" s="41" t="s">
        <v>455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4"/>
      <c r="Q48" s="4"/>
    </row>
    <row r="49" spans="1:17">
      <c r="A49" s="5" t="s">
        <v>459</v>
      </c>
      <c r="B49" s="41" t="s">
        <v>460</v>
      </c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4"/>
      <c r="Q49" s="4"/>
    </row>
    <row r="50" spans="1:17">
      <c r="A50" s="9" t="s">
        <v>750</v>
      </c>
      <c r="B50" s="44" t="s">
        <v>461</v>
      </c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4"/>
      <c r="Q50" s="4"/>
    </row>
    <row r="51" spans="1:17">
      <c r="A51" s="50" t="s">
        <v>751</v>
      </c>
      <c r="B51" s="67" t="s">
        <v>462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67"/>
      <c r="Q51" s="4"/>
    </row>
    <row r="52" spans="1:17">
      <c r="A52" s="17" t="s">
        <v>463</v>
      </c>
      <c r="B52" s="41" t="s">
        <v>464</v>
      </c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5"/>
      <c r="Q52" s="4"/>
    </row>
    <row r="53" spans="1:17">
      <c r="A53" s="17" t="s">
        <v>775</v>
      </c>
      <c r="B53" s="41" t="s">
        <v>465</v>
      </c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4"/>
      <c r="Q53" s="4"/>
    </row>
    <row r="54" spans="1:17">
      <c r="A54" s="22" t="s">
        <v>846</v>
      </c>
      <c r="B54" s="41" t="s">
        <v>466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4"/>
      <c r="Q54" s="4"/>
    </row>
    <row r="55" spans="1:17">
      <c r="A55" s="22" t="s">
        <v>847</v>
      </c>
      <c r="B55" s="41" t="s">
        <v>467</v>
      </c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4"/>
      <c r="Q55" s="4"/>
    </row>
    <row r="56" spans="1:17">
      <c r="A56" s="22" t="s">
        <v>848</v>
      </c>
      <c r="B56" s="41" t="s">
        <v>468</v>
      </c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4"/>
      <c r="Q56" s="4"/>
    </row>
    <row r="57" spans="1:17">
      <c r="A57" s="17" t="s">
        <v>849</v>
      </c>
      <c r="B57" s="41" t="s">
        <v>469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4"/>
      <c r="Q57" s="4"/>
    </row>
    <row r="58" spans="1:17">
      <c r="A58" s="17" t="s">
        <v>850</v>
      </c>
      <c r="B58" s="41" t="s">
        <v>470</v>
      </c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4"/>
      <c r="Q58" s="4"/>
    </row>
    <row r="59" spans="1:17">
      <c r="A59" s="17" t="s">
        <v>851</v>
      </c>
      <c r="B59" s="41" t="s">
        <v>471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4"/>
      <c r="Q59" s="4"/>
    </row>
    <row r="60" spans="1:17">
      <c r="A60" s="64" t="s">
        <v>808</v>
      </c>
      <c r="B60" s="67" t="s">
        <v>472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4"/>
      <c r="Q60" s="4"/>
    </row>
    <row r="61" spans="1:17">
      <c r="A61" s="16" t="s">
        <v>852</v>
      </c>
      <c r="B61" s="41" t="s">
        <v>473</v>
      </c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4"/>
      <c r="Q61" s="4"/>
    </row>
    <row r="62" spans="1:17">
      <c r="A62" s="16" t="s">
        <v>475</v>
      </c>
      <c r="B62" s="41" t="s">
        <v>476</v>
      </c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4"/>
      <c r="Q62" s="4"/>
    </row>
    <row r="63" spans="1:17" hidden="1">
      <c r="A63" s="16" t="s">
        <v>477</v>
      </c>
      <c r="B63" s="41" t="s">
        <v>478</v>
      </c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4"/>
      <c r="Q63" s="4"/>
    </row>
    <row r="64" spans="1:17" hidden="1">
      <c r="A64" s="16" t="s">
        <v>810</v>
      </c>
      <c r="B64" s="41" t="s">
        <v>479</v>
      </c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4"/>
      <c r="Q64" s="4"/>
    </row>
    <row r="65" spans="1:17" hidden="1">
      <c r="A65" s="16" t="s">
        <v>853</v>
      </c>
      <c r="B65" s="41" t="s">
        <v>480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4"/>
      <c r="Q65" s="4"/>
    </row>
    <row r="66" spans="1:17">
      <c r="A66" s="16" t="s">
        <v>812</v>
      </c>
      <c r="B66" s="41" t="s">
        <v>481</v>
      </c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4"/>
      <c r="Q66" s="4"/>
    </row>
    <row r="67" spans="1:17" hidden="1">
      <c r="A67" s="16" t="s">
        <v>854</v>
      </c>
      <c r="B67" s="41" t="s">
        <v>482</v>
      </c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4"/>
      <c r="Q67" s="4"/>
    </row>
    <row r="68" spans="1:17" hidden="1">
      <c r="A68" s="16" t="s">
        <v>855</v>
      </c>
      <c r="B68" s="41" t="s">
        <v>484</v>
      </c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4"/>
      <c r="Q68" s="4"/>
    </row>
    <row r="69" spans="1:17" hidden="1">
      <c r="A69" s="16" t="s">
        <v>485</v>
      </c>
      <c r="B69" s="41" t="s">
        <v>486</v>
      </c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4"/>
      <c r="Q69" s="4"/>
    </row>
    <row r="70" spans="1:17" hidden="1">
      <c r="A70" s="29" t="s">
        <v>487</v>
      </c>
      <c r="B70" s="41" t="s">
        <v>488</v>
      </c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4"/>
      <c r="Q70" s="4"/>
    </row>
    <row r="71" spans="1:17">
      <c r="A71" s="16" t="s">
        <v>856</v>
      </c>
      <c r="B71" s="41" t="s">
        <v>490</v>
      </c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4"/>
      <c r="Q71" s="4"/>
    </row>
    <row r="72" spans="1:17">
      <c r="A72" s="29" t="s">
        <v>213</v>
      </c>
      <c r="B72" s="41" t="s">
        <v>858</v>
      </c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4"/>
      <c r="Q72" s="4"/>
    </row>
    <row r="73" spans="1:17">
      <c r="A73" s="29" t="s">
        <v>214</v>
      </c>
      <c r="B73" s="41" t="s">
        <v>858</v>
      </c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4"/>
      <c r="Q73" s="4"/>
    </row>
    <row r="74" spans="1:17">
      <c r="A74" s="64" t="s">
        <v>816</v>
      </c>
      <c r="B74" s="67" t="s">
        <v>491</v>
      </c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4"/>
      <c r="Q74" s="4"/>
    </row>
    <row r="75" spans="1:17" ht="15.75">
      <c r="A75" s="83" t="s">
        <v>159</v>
      </c>
      <c r="B75" s="67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4"/>
      <c r="Q75" s="4"/>
    </row>
    <row r="76" spans="1:17">
      <c r="A76" s="45" t="s">
        <v>492</v>
      </c>
      <c r="B76" s="41" t="s">
        <v>493</v>
      </c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4"/>
      <c r="Q76" s="4"/>
    </row>
    <row r="77" spans="1:17">
      <c r="A77" s="45" t="s">
        <v>857</v>
      </c>
      <c r="B77" s="41" t="s">
        <v>494</v>
      </c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4"/>
      <c r="Q77" s="4"/>
    </row>
    <row r="78" spans="1:17">
      <c r="A78" s="45" t="s">
        <v>496</v>
      </c>
      <c r="B78" s="41" t="s">
        <v>497</v>
      </c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4"/>
      <c r="Q78" s="4"/>
    </row>
    <row r="79" spans="1:17">
      <c r="A79" s="45" t="s">
        <v>498</v>
      </c>
      <c r="B79" s="41" t="s">
        <v>499</v>
      </c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4"/>
      <c r="Q79" s="4"/>
    </row>
    <row r="80" spans="1:17">
      <c r="A80" s="6" t="s">
        <v>500</v>
      </c>
      <c r="B80" s="41" t="s">
        <v>501</v>
      </c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4"/>
      <c r="Q80" s="4"/>
    </row>
    <row r="81" spans="1:17">
      <c r="A81" s="6" t="s">
        <v>502</v>
      </c>
      <c r="B81" s="41" t="s">
        <v>503</v>
      </c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4"/>
      <c r="Q81" s="4"/>
    </row>
    <row r="82" spans="1:17">
      <c r="A82" s="6" t="s">
        <v>504</v>
      </c>
      <c r="B82" s="41" t="s">
        <v>505</v>
      </c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4"/>
      <c r="Q82" s="4"/>
    </row>
    <row r="83" spans="1:17">
      <c r="A83" s="65" t="s">
        <v>818</v>
      </c>
      <c r="B83" s="67" t="s">
        <v>506</v>
      </c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67"/>
      <c r="Q83" s="4"/>
    </row>
    <row r="84" spans="1:17">
      <c r="A84" s="17" t="s">
        <v>507</v>
      </c>
      <c r="B84" s="41" t="s">
        <v>508</v>
      </c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4"/>
      <c r="Q84" s="4"/>
    </row>
    <row r="85" spans="1:17">
      <c r="A85" s="17" t="s">
        <v>509</v>
      </c>
      <c r="B85" s="41" t="s">
        <v>510</v>
      </c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4"/>
      <c r="Q85" s="4"/>
    </row>
    <row r="86" spans="1:17">
      <c r="A86" s="17" t="s">
        <v>511</v>
      </c>
      <c r="B86" s="41" t="s">
        <v>512</v>
      </c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4"/>
      <c r="Q86" s="4"/>
    </row>
    <row r="87" spans="1:17">
      <c r="A87" s="17" t="s">
        <v>513</v>
      </c>
      <c r="B87" s="41" t="s">
        <v>514</v>
      </c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4"/>
      <c r="Q87" s="4"/>
    </row>
    <row r="88" spans="1:17">
      <c r="A88" s="64" t="s">
        <v>819</v>
      </c>
      <c r="B88" s="67" t="s">
        <v>515</v>
      </c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4"/>
      <c r="Q88" s="4"/>
    </row>
    <row r="89" spans="1:17" ht="30" hidden="1">
      <c r="A89" s="17" t="s">
        <v>516</v>
      </c>
      <c r="B89" s="41" t="s">
        <v>517</v>
      </c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4"/>
      <c r="Q89" s="4"/>
    </row>
    <row r="90" spans="1:17" ht="30" hidden="1">
      <c r="A90" s="17" t="s">
        <v>0</v>
      </c>
      <c r="B90" s="41" t="s">
        <v>518</v>
      </c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4"/>
      <c r="Q90" s="4"/>
    </row>
    <row r="91" spans="1:17" ht="30" hidden="1">
      <c r="A91" s="17" t="s">
        <v>1</v>
      </c>
      <c r="B91" s="41" t="s">
        <v>519</v>
      </c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4"/>
      <c r="Q91" s="4"/>
    </row>
    <row r="92" spans="1:17" hidden="1">
      <c r="A92" s="17" t="s">
        <v>2</v>
      </c>
      <c r="B92" s="41" t="s">
        <v>520</v>
      </c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4"/>
      <c r="Q92" s="4"/>
    </row>
    <row r="93" spans="1:17" ht="30" hidden="1">
      <c r="A93" s="17" t="s">
        <v>3</v>
      </c>
      <c r="B93" s="41" t="s">
        <v>521</v>
      </c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4"/>
      <c r="Q93" s="4"/>
    </row>
    <row r="94" spans="1:17" ht="30" hidden="1">
      <c r="A94" s="17" t="s">
        <v>4</v>
      </c>
      <c r="B94" s="41" t="s">
        <v>522</v>
      </c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4"/>
      <c r="Q94" s="4"/>
    </row>
    <row r="95" spans="1:17">
      <c r="A95" s="17" t="s">
        <v>523</v>
      </c>
      <c r="B95" s="41" t="s">
        <v>524</v>
      </c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4"/>
      <c r="Q95" s="4"/>
    </row>
    <row r="96" spans="1:17">
      <c r="A96" s="17" t="s">
        <v>5</v>
      </c>
      <c r="B96" s="41" t="s">
        <v>353</v>
      </c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4"/>
      <c r="Q96" s="4"/>
    </row>
    <row r="97" spans="1:17">
      <c r="A97" s="64" t="s">
        <v>820</v>
      </c>
      <c r="B97" s="67" t="s">
        <v>526</v>
      </c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4"/>
      <c r="Q97" s="4"/>
    </row>
    <row r="98" spans="1:17" ht="15.75">
      <c r="A98" s="83" t="s">
        <v>158</v>
      </c>
      <c r="B98" s="67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4"/>
      <c r="Q98" s="4"/>
    </row>
    <row r="99" spans="1:17" ht="15.75">
      <c r="A99" s="46" t="s">
        <v>13</v>
      </c>
      <c r="B99" s="47" t="s">
        <v>527</v>
      </c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67"/>
      <c r="Q99" s="4"/>
    </row>
    <row r="100" spans="1:17" hidden="1">
      <c r="A100" s="17" t="s">
        <v>6</v>
      </c>
      <c r="B100" s="5" t="s">
        <v>528</v>
      </c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4"/>
      <c r="Q100" s="4"/>
    </row>
    <row r="101" spans="1:17" hidden="1">
      <c r="A101" s="17" t="s">
        <v>531</v>
      </c>
      <c r="B101" s="5" t="s">
        <v>532</v>
      </c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4"/>
      <c r="Q101" s="4"/>
    </row>
    <row r="102" spans="1:17" hidden="1">
      <c r="A102" s="17" t="s">
        <v>7</v>
      </c>
      <c r="B102" s="5" t="s">
        <v>533</v>
      </c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4"/>
      <c r="Q102" s="4"/>
    </row>
    <row r="103" spans="1:17">
      <c r="A103" s="20" t="s">
        <v>827</v>
      </c>
      <c r="B103" s="9" t="s">
        <v>535</v>
      </c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4"/>
      <c r="Q103" s="4"/>
    </row>
    <row r="104" spans="1:17" hidden="1">
      <c r="A104" s="48" t="s">
        <v>8</v>
      </c>
      <c r="B104" s="5" t="s">
        <v>536</v>
      </c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4"/>
      <c r="Q104" s="4"/>
    </row>
    <row r="105" spans="1:17" hidden="1">
      <c r="A105" s="48" t="s">
        <v>833</v>
      </c>
      <c r="B105" s="5" t="s">
        <v>539</v>
      </c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4"/>
      <c r="Q105" s="4"/>
    </row>
    <row r="106" spans="1:17" hidden="1">
      <c r="A106" s="17" t="s">
        <v>540</v>
      </c>
      <c r="B106" s="5" t="s">
        <v>541</v>
      </c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4"/>
      <c r="Q106" s="4"/>
    </row>
    <row r="107" spans="1:17" hidden="1">
      <c r="A107" s="17" t="s">
        <v>9</v>
      </c>
      <c r="B107" s="5" t="s">
        <v>542</v>
      </c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4"/>
      <c r="Q107" s="4"/>
    </row>
    <row r="108" spans="1:17">
      <c r="A108" s="18" t="s">
        <v>830</v>
      </c>
      <c r="B108" s="9" t="s">
        <v>543</v>
      </c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4"/>
      <c r="Q108" s="4"/>
    </row>
    <row r="109" spans="1:17">
      <c r="A109" s="48" t="s">
        <v>544</v>
      </c>
      <c r="B109" s="5" t="s">
        <v>545</v>
      </c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4"/>
      <c r="Q109" s="4"/>
    </row>
    <row r="110" spans="1:17">
      <c r="A110" s="48" t="s">
        <v>546</v>
      </c>
      <c r="B110" s="5" t="s">
        <v>547</v>
      </c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4"/>
      <c r="Q110" s="4"/>
    </row>
    <row r="111" spans="1:17">
      <c r="A111" s="18" t="s">
        <v>548</v>
      </c>
      <c r="B111" s="9" t="s">
        <v>549</v>
      </c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4"/>
      <c r="Q111" s="4"/>
    </row>
    <row r="112" spans="1:17">
      <c r="A112" s="48" t="s">
        <v>550</v>
      </c>
      <c r="B112" s="5" t="s">
        <v>551</v>
      </c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4"/>
      <c r="Q112" s="4"/>
    </row>
    <row r="113" spans="1:17">
      <c r="A113" s="48" t="s">
        <v>552</v>
      </c>
      <c r="B113" s="5" t="s">
        <v>553</v>
      </c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4"/>
      <c r="Q113" s="4"/>
    </row>
    <row r="114" spans="1:17">
      <c r="A114" s="48" t="s">
        <v>554</v>
      </c>
      <c r="B114" s="5" t="s">
        <v>555</v>
      </c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4"/>
      <c r="Q114" s="4"/>
    </row>
    <row r="115" spans="1:17">
      <c r="A115" s="49" t="s">
        <v>831</v>
      </c>
      <c r="B115" s="50" t="s">
        <v>556</v>
      </c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4"/>
      <c r="Q115" s="4"/>
    </row>
    <row r="116" spans="1:17" hidden="1">
      <c r="A116" s="48" t="s">
        <v>557</v>
      </c>
      <c r="B116" s="5" t="s">
        <v>558</v>
      </c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4"/>
      <c r="Q116" s="4"/>
    </row>
    <row r="117" spans="1:17" hidden="1">
      <c r="A117" s="17" t="s">
        <v>559</v>
      </c>
      <c r="B117" s="5" t="s">
        <v>560</v>
      </c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4"/>
      <c r="Q117" s="4"/>
    </row>
    <row r="118" spans="1:17" hidden="1">
      <c r="A118" s="48" t="s">
        <v>10</v>
      </c>
      <c r="B118" s="5" t="s">
        <v>561</v>
      </c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4"/>
      <c r="Q118" s="4"/>
    </row>
    <row r="119" spans="1:17" hidden="1">
      <c r="A119" s="48" t="s">
        <v>836</v>
      </c>
      <c r="B119" s="5" t="s">
        <v>562</v>
      </c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4"/>
      <c r="Q119" s="4"/>
    </row>
    <row r="120" spans="1:17">
      <c r="A120" s="49" t="s">
        <v>837</v>
      </c>
      <c r="B120" s="50" t="s">
        <v>566</v>
      </c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4"/>
      <c r="Q120" s="4"/>
    </row>
    <row r="121" spans="1:17" hidden="1">
      <c r="A121" s="17" t="s">
        <v>567</v>
      </c>
      <c r="B121" s="5" t="s">
        <v>568</v>
      </c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4"/>
      <c r="Q121" s="4"/>
    </row>
    <row r="122" spans="1:17" ht="15.75">
      <c r="A122" s="51" t="s">
        <v>14</v>
      </c>
      <c r="B122" s="52" t="s">
        <v>569</v>
      </c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4"/>
      <c r="Q122" s="4"/>
    </row>
    <row r="123" spans="1:17" ht="15.75">
      <c r="A123" s="56" t="s">
        <v>51</v>
      </c>
      <c r="B123" s="57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4"/>
      <c r="Q123" s="4"/>
    </row>
    <row r="124" spans="1:17" ht="25.5">
      <c r="A124" s="2" t="s">
        <v>379</v>
      </c>
      <c r="B124" s="3" t="s">
        <v>44</v>
      </c>
      <c r="C124" s="168" t="s">
        <v>265</v>
      </c>
      <c r="D124" s="168" t="s">
        <v>266</v>
      </c>
      <c r="E124" s="168" t="s">
        <v>267</v>
      </c>
      <c r="F124" s="168" t="s">
        <v>268</v>
      </c>
      <c r="G124" s="168" t="s">
        <v>269</v>
      </c>
      <c r="H124" s="168" t="s">
        <v>270</v>
      </c>
      <c r="I124" s="168" t="s">
        <v>271</v>
      </c>
      <c r="J124" s="168" t="s">
        <v>272</v>
      </c>
      <c r="K124" s="168" t="s">
        <v>273</v>
      </c>
      <c r="L124" s="168" t="s">
        <v>274</v>
      </c>
      <c r="M124" s="168" t="s">
        <v>275</v>
      </c>
      <c r="N124" s="168" t="s">
        <v>276</v>
      </c>
      <c r="O124" s="169" t="s">
        <v>253</v>
      </c>
      <c r="P124" s="4"/>
      <c r="Q124" s="4"/>
    </row>
    <row r="125" spans="1:17">
      <c r="A125" s="42" t="s">
        <v>570</v>
      </c>
      <c r="B125" s="6" t="s">
        <v>571</v>
      </c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4"/>
      <c r="Q125" s="4"/>
    </row>
    <row r="126" spans="1:17">
      <c r="A126" s="5" t="s">
        <v>572</v>
      </c>
      <c r="B126" s="6" t="s">
        <v>573</v>
      </c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4"/>
      <c r="Q126" s="4"/>
    </row>
    <row r="127" spans="1:17">
      <c r="A127" s="5" t="s">
        <v>574</v>
      </c>
      <c r="B127" s="6" t="s">
        <v>575</v>
      </c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4"/>
      <c r="Q127" s="4"/>
    </row>
    <row r="128" spans="1:17">
      <c r="A128" s="5" t="s">
        <v>576</v>
      </c>
      <c r="B128" s="6" t="s">
        <v>577</v>
      </c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4"/>
      <c r="Q128" s="4"/>
    </row>
    <row r="129" spans="1:17">
      <c r="A129" s="5" t="s">
        <v>578</v>
      </c>
      <c r="B129" s="6" t="s">
        <v>579</v>
      </c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4"/>
      <c r="Q129" s="4"/>
    </row>
    <row r="130" spans="1:17">
      <c r="A130" s="5" t="s">
        <v>580</v>
      </c>
      <c r="B130" s="6" t="s">
        <v>581</v>
      </c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6"/>
      <c r="N130" s="164"/>
      <c r="O130" s="164"/>
      <c r="P130" s="4"/>
      <c r="Q130" s="4"/>
    </row>
    <row r="131" spans="1:17">
      <c r="A131" s="9" t="s">
        <v>54</v>
      </c>
      <c r="B131" s="10" t="s">
        <v>582</v>
      </c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4"/>
      <c r="Q131" s="4"/>
    </row>
    <row r="132" spans="1:17">
      <c r="A132" s="5" t="s">
        <v>583</v>
      </c>
      <c r="B132" s="6" t="s">
        <v>584</v>
      </c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6"/>
      <c r="N132" s="164"/>
      <c r="O132" s="164"/>
      <c r="P132" s="4"/>
      <c r="Q132" s="4"/>
    </row>
    <row r="133" spans="1:17" ht="30" hidden="1">
      <c r="A133" s="5" t="s">
        <v>585</v>
      </c>
      <c r="B133" s="6" t="s">
        <v>586</v>
      </c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4"/>
      <c r="Q133" s="4"/>
    </row>
    <row r="134" spans="1:17" ht="30" hidden="1">
      <c r="A134" s="5" t="s">
        <v>15</v>
      </c>
      <c r="B134" s="6" t="s">
        <v>587</v>
      </c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4"/>
      <c r="Q134" s="4"/>
    </row>
    <row r="135" spans="1:17" ht="30" hidden="1">
      <c r="A135" s="5" t="s">
        <v>16</v>
      </c>
      <c r="B135" s="6" t="s">
        <v>588</v>
      </c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4"/>
      <c r="Q135" s="4"/>
    </row>
    <row r="136" spans="1:17">
      <c r="A136" s="5" t="s">
        <v>17</v>
      </c>
      <c r="B136" s="6" t="s">
        <v>589</v>
      </c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4"/>
      <c r="Q136" s="4"/>
    </row>
    <row r="137" spans="1:17">
      <c r="A137" s="50" t="s">
        <v>55</v>
      </c>
      <c r="B137" s="65" t="s">
        <v>590</v>
      </c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4"/>
      <c r="Q137" s="4"/>
    </row>
    <row r="138" spans="1:17" hidden="1">
      <c r="A138" s="5" t="s">
        <v>21</v>
      </c>
      <c r="B138" s="6" t="s">
        <v>599</v>
      </c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4"/>
      <c r="Q138" s="4"/>
    </row>
    <row r="139" spans="1:17" hidden="1">
      <c r="A139" s="5" t="s">
        <v>22</v>
      </c>
      <c r="B139" s="6" t="s">
        <v>603</v>
      </c>
      <c r="C139" s="171"/>
      <c r="D139" s="171"/>
      <c r="E139" s="171"/>
      <c r="F139" s="171"/>
      <c r="G139" s="171"/>
      <c r="H139" s="171"/>
      <c r="I139" s="171"/>
      <c r="J139" s="171"/>
      <c r="K139" s="171"/>
      <c r="L139" s="171"/>
      <c r="M139" s="171"/>
      <c r="N139" s="171"/>
      <c r="O139" s="171"/>
      <c r="P139" s="4"/>
      <c r="Q139" s="4"/>
    </row>
    <row r="140" spans="1:17">
      <c r="A140" s="9" t="s">
        <v>57</v>
      </c>
      <c r="B140" s="10" t="s">
        <v>604</v>
      </c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4"/>
      <c r="Q140" s="4"/>
    </row>
    <row r="141" spans="1:17">
      <c r="A141" s="5" t="s">
        <v>23</v>
      </c>
      <c r="B141" s="6" t="s">
        <v>605</v>
      </c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  <c r="P141" s="4"/>
      <c r="Q141" s="4"/>
    </row>
    <row r="142" spans="1:17">
      <c r="A142" s="5" t="s">
        <v>24</v>
      </c>
      <c r="B142" s="6" t="s">
        <v>606</v>
      </c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  <c r="O142" s="171"/>
      <c r="P142" s="4"/>
      <c r="Q142" s="4"/>
    </row>
    <row r="143" spans="1:17">
      <c r="A143" s="5" t="s">
        <v>25</v>
      </c>
      <c r="B143" s="6" t="s">
        <v>607</v>
      </c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4"/>
      <c r="Q143" s="4"/>
    </row>
    <row r="144" spans="1:17">
      <c r="A144" s="5" t="s">
        <v>26</v>
      </c>
      <c r="B144" s="6" t="s">
        <v>608</v>
      </c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4"/>
      <c r="Q144" s="4"/>
    </row>
    <row r="145" spans="1:17">
      <c r="A145" s="5" t="s">
        <v>27</v>
      </c>
      <c r="B145" s="6" t="s">
        <v>611</v>
      </c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4"/>
      <c r="Q145" s="4"/>
    </row>
    <row r="146" spans="1:17">
      <c r="A146" s="5" t="s">
        <v>612</v>
      </c>
      <c r="B146" s="6" t="s">
        <v>613</v>
      </c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4"/>
      <c r="Q146" s="4"/>
    </row>
    <row r="147" spans="1:17">
      <c r="A147" s="5" t="s">
        <v>28</v>
      </c>
      <c r="B147" s="6" t="s">
        <v>614</v>
      </c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4"/>
      <c r="Q147" s="4"/>
    </row>
    <row r="148" spans="1:17">
      <c r="A148" s="5" t="s">
        <v>29</v>
      </c>
      <c r="B148" s="6" t="s">
        <v>620</v>
      </c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4"/>
      <c r="Q148" s="4"/>
    </row>
    <row r="149" spans="1:17">
      <c r="A149" s="9" t="s">
        <v>58</v>
      </c>
      <c r="B149" s="10" t="s">
        <v>636</v>
      </c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4"/>
      <c r="Q149" s="4"/>
    </row>
    <row r="150" spans="1:17">
      <c r="A150" s="5" t="s">
        <v>30</v>
      </c>
      <c r="B150" s="6" t="s">
        <v>637</v>
      </c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4"/>
      <c r="Q150" s="4"/>
    </row>
    <row r="151" spans="1:17">
      <c r="A151" s="50" t="s">
        <v>59</v>
      </c>
      <c r="B151" s="65" t="s">
        <v>638</v>
      </c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4"/>
      <c r="Q151" s="4"/>
    </row>
    <row r="152" spans="1:17">
      <c r="A152" s="17" t="s">
        <v>639</v>
      </c>
      <c r="B152" s="6" t="s">
        <v>640</v>
      </c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4"/>
      <c r="Q152" s="4"/>
    </row>
    <row r="153" spans="1:17">
      <c r="A153" s="17" t="s">
        <v>31</v>
      </c>
      <c r="B153" s="6" t="s">
        <v>641</v>
      </c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4"/>
      <c r="Q153" s="4"/>
    </row>
    <row r="154" spans="1:17">
      <c r="A154" s="17" t="s">
        <v>32</v>
      </c>
      <c r="B154" s="6" t="s">
        <v>644</v>
      </c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4"/>
      <c r="Q154" s="4"/>
    </row>
    <row r="155" spans="1:17">
      <c r="A155" s="17" t="s">
        <v>33</v>
      </c>
      <c r="B155" s="6" t="s">
        <v>645</v>
      </c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4"/>
      <c r="Q155" s="4"/>
    </row>
    <row r="156" spans="1:17">
      <c r="A156" s="17" t="s">
        <v>652</v>
      </c>
      <c r="B156" s="6" t="s">
        <v>653</v>
      </c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4"/>
      <c r="Q156" s="4"/>
    </row>
    <row r="157" spans="1:17">
      <c r="A157" s="17" t="s">
        <v>654</v>
      </c>
      <c r="B157" s="6" t="s">
        <v>655</v>
      </c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4"/>
      <c r="Q157" s="4"/>
    </row>
    <row r="158" spans="1:17">
      <c r="A158" s="17" t="s">
        <v>656</v>
      </c>
      <c r="B158" s="6" t="s">
        <v>657</v>
      </c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4"/>
      <c r="Q158" s="4"/>
    </row>
    <row r="159" spans="1:17">
      <c r="A159" s="17" t="s">
        <v>35</v>
      </c>
      <c r="B159" s="6" t="s">
        <v>658</v>
      </c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4"/>
      <c r="Q159" s="4"/>
    </row>
    <row r="160" spans="1:17">
      <c r="A160" s="17" t="s">
        <v>36</v>
      </c>
      <c r="B160" s="6" t="s">
        <v>884</v>
      </c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4"/>
      <c r="Q160" s="4"/>
    </row>
    <row r="161" spans="1:17">
      <c r="A161" s="64" t="s">
        <v>60</v>
      </c>
      <c r="B161" s="65" t="s">
        <v>669</v>
      </c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4"/>
      <c r="Q161" s="4"/>
    </row>
    <row r="162" spans="1:17" ht="30" hidden="1">
      <c r="A162" s="17" t="s">
        <v>681</v>
      </c>
      <c r="B162" s="6" t="s">
        <v>682</v>
      </c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4"/>
      <c r="Q162" s="4"/>
    </row>
    <row r="163" spans="1:17" ht="30" hidden="1">
      <c r="A163" s="5" t="s">
        <v>40</v>
      </c>
      <c r="B163" s="6" t="s">
        <v>683</v>
      </c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4"/>
      <c r="Q163" s="4"/>
    </row>
    <row r="164" spans="1:17" hidden="1">
      <c r="A164" s="17" t="s">
        <v>41</v>
      </c>
      <c r="B164" s="6" t="s">
        <v>684</v>
      </c>
      <c r="C164" s="171"/>
      <c r="D164" s="171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4"/>
      <c r="Q164" s="4"/>
    </row>
    <row r="165" spans="1:17">
      <c r="A165" s="50" t="s">
        <v>62</v>
      </c>
      <c r="B165" s="65" t="s">
        <v>685</v>
      </c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4"/>
      <c r="Q165" s="4"/>
    </row>
    <row r="166" spans="1:17" ht="15.75">
      <c r="A166" s="83" t="s">
        <v>159</v>
      </c>
      <c r="B166" s="88"/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  <c r="P166" s="4"/>
      <c r="Q166" s="4"/>
    </row>
    <row r="167" spans="1:17" hidden="1">
      <c r="A167" s="5" t="s">
        <v>591</v>
      </c>
      <c r="B167" s="6" t="s">
        <v>592</v>
      </c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4"/>
      <c r="Q167" s="4"/>
    </row>
    <row r="168" spans="1:17" ht="30" hidden="1">
      <c r="A168" s="5" t="s">
        <v>593</v>
      </c>
      <c r="B168" s="6" t="s">
        <v>594</v>
      </c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4"/>
      <c r="Q168" s="4"/>
    </row>
    <row r="169" spans="1:17" ht="30" hidden="1">
      <c r="A169" s="5" t="s">
        <v>18</v>
      </c>
      <c r="B169" s="6" t="s">
        <v>595</v>
      </c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4"/>
      <c r="Q169" s="4"/>
    </row>
    <row r="170" spans="1:17" ht="30" hidden="1">
      <c r="A170" s="5" t="s">
        <v>19</v>
      </c>
      <c r="B170" s="6" t="s">
        <v>596</v>
      </c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4"/>
      <c r="Q170" s="4"/>
    </row>
    <row r="171" spans="1:17" hidden="1">
      <c r="A171" s="5" t="s">
        <v>20</v>
      </c>
      <c r="B171" s="6" t="s">
        <v>597</v>
      </c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4"/>
      <c r="Q171" s="4"/>
    </row>
    <row r="172" spans="1:17">
      <c r="A172" s="50" t="s">
        <v>56</v>
      </c>
      <c r="B172" s="65" t="s">
        <v>598</v>
      </c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4"/>
      <c r="Q172" s="4"/>
    </row>
    <row r="173" spans="1:17" hidden="1">
      <c r="A173" s="17" t="s">
        <v>37</v>
      </c>
      <c r="B173" s="6" t="s">
        <v>670</v>
      </c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4"/>
      <c r="Q173" s="4"/>
    </row>
    <row r="174" spans="1:17" hidden="1">
      <c r="A174" s="17" t="s">
        <v>38</v>
      </c>
      <c r="B174" s="6" t="s">
        <v>672</v>
      </c>
      <c r="C174" s="171"/>
      <c r="D174" s="171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  <c r="P174" s="4"/>
      <c r="Q174" s="4"/>
    </row>
    <row r="175" spans="1:17" hidden="1">
      <c r="A175" s="17" t="s">
        <v>674</v>
      </c>
      <c r="B175" s="6" t="s">
        <v>675</v>
      </c>
      <c r="C175" s="171"/>
      <c r="D175" s="171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  <c r="P175" s="4"/>
      <c r="Q175" s="4"/>
    </row>
    <row r="176" spans="1:17" hidden="1">
      <c r="A176" s="17" t="s">
        <v>39</v>
      </c>
      <c r="B176" s="6" t="s">
        <v>676</v>
      </c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4"/>
      <c r="Q176" s="4"/>
    </row>
    <row r="177" spans="1:17" hidden="1">
      <c r="A177" s="17" t="s">
        <v>678</v>
      </c>
      <c r="B177" s="6" t="s">
        <v>679</v>
      </c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4"/>
      <c r="Q177" s="4"/>
    </row>
    <row r="178" spans="1:17">
      <c r="A178" s="50" t="s">
        <v>61</v>
      </c>
      <c r="B178" s="65" t="s">
        <v>680</v>
      </c>
      <c r="C178" s="172"/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4"/>
      <c r="Q178" s="4"/>
    </row>
    <row r="179" spans="1:17" ht="30" hidden="1">
      <c r="A179" s="17" t="s">
        <v>686</v>
      </c>
      <c r="B179" s="6" t="s">
        <v>687</v>
      </c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4"/>
      <c r="Q179" s="4"/>
    </row>
    <row r="180" spans="1:17" ht="30" hidden="1">
      <c r="A180" s="5" t="s">
        <v>42</v>
      </c>
      <c r="B180" s="6" t="s">
        <v>688</v>
      </c>
      <c r="C180" s="171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4"/>
      <c r="Q180" s="4"/>
    </row>
    <row r="181" spans="1:17" hidden="1">
      <c r="A181" s="17" t="s">
        <v>43</v>
      </c>
      <c r="B181" s="6" t="s">
        <v>689</v>
      </c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4"/>
      <c r="Q181" s="4"/>
    </row>
    <row r="182" spans="1:17">
      <c r="A182" s="50" t="s">
        <v>64</v>
      </c>
      <c r="B182" s="65" t="s">
        <v>690</v>
      </c>
      <c r="C182" s="172"/>
      <c r="D182" s="172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4"/>
      <c r="Q182" s="4"/>
    </row>
    <row r="183" spans="1:17" ht="15.75">
      <c r="A183" s="83" t="s">
        <v>158</v>
      </c>
      <c r="B183" s="88"/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4"/>
      <c r="Q183" s="4"/>
    </row>
    <row r="184" spans="1:17" ht="15.75">
      <c r="A184" s="62" t="s">
        <v>63</v>
      </c>
      <c r="B184" s="46" t="s">
        <v>691</v>
      </c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4"/>
      <c r="Q184" s="4"/>
    </row>
    <row r="185" spans="1:17" ht="15.75">
      <c r="A185" s="87" t="s">
        <v>211</v>
      </c>
      <c r="B185" s="86"/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4"/>
      <c r="Q185" s="4"/>
    </row>
    <row r="186" spans="1:17" ht="15.75">
      <c r="A186" s="87" t="s">
        <v>212</v>
      </c>
      <c r="B186" s="86"/>
      <c r="C186" s="171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  <c r="P186" s="4"/>
      <c r="Q186" s="4"/>
    </row>
    <row r="187" spans="1:17" hidden="1">
      <c r="A187" s="48" t="s">
        <v>45</v>
      </c>
      <c r="B187" s="5" t="s">
        <v>692</v>
      </c>
      <c r="C187" s="171"/>
      <c r="D187" s="171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  <c r="P187" s="4"/>
      <c r="Q187" s="4"/>
    </row>
    <row r="188" spans="1:17" hidden="1">
      <c r="A188" s="17" t="s">
        <v>693</v>
      </c>
      <c r="B188" s="5" t="s">
        <v>694</v>
      </c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4"/>
      <c r="Q188" s="4"/>
    </row>
    <row r="189" spans="1:17" hidden="1">
      <c r="A189" s="48" t="s">
        <v>46</v>
      </c>
      <c r="B189" s="5" t="s">
        <v>695</v>
      </c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4"/>
      <c r="Q189" s="4"/>
    </row>
    <row r="190" spans="1:17">
      <c r="A190" s="20" t="s">
        <v>65</v>
      </c>
      <c r="B190" s="9" t="s">
        <v>696</v>
      </c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4"/>
      <c r="Q190" s="4"/>
    </row>
    <row r="191" spans="1:17" hidden="1">
      <c r="A191" s="17" t="s">
        <v>47</v>
      </c>
      <c r="B191" s="5" t="s">
        <v>697</v>
      </c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4"/>
      <c r="Q191" s="4"/>
    </row>
    <row r="192" spans="1:17" hidden="1">
      <c r="A192" s="48" t="s">
        <v>698</v>
      </c>
      <c r="B192" s="5" t="s">
        <v>699</v>
      </c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4"/>
      <c r="Q192" s="4"/>
    </row>
    <row r="193" spans="1:17" hidden="1">
      <c r="A193" s="17" t="s">
        <v>48</v>
      </c>
      <c r="B193" s="5" t="s">
        <v>700</v>
      </c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4"/>
      <c r="Q193" s="4"/>
    </row>
    <row r="194" spans="1:17" hidden="1">
      <c r="A194" s="48" t="s">
        <v>701</v>
      </c>
      <c r="B194" s="5" t="s">
        <v>702</v>
      </c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4"/>
      <c r="Q194" s="4"/>
    </row>
    <row r="195" spans="1:17">
      <c r="A195" s="18" t="s">
        <v>66</v>
      </c>
      <c r="B195" s="9" t="s">
        <v>703</v>
      </c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4"/>
      <c r="Q195" s="4"/>
    </row>
    <row r="196" spans="1:17">
      <c r="A196" s="5" t="s">
        <v>209</v>
      </c>
      <c r="B196" s="5" t="s">
        <v>704</v>
      </c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4"/>
      <c r="Q196" s="4"/>
    </row>
    <row r="197" spans="1:17">
      <c r="A197" s="5" t="s">
        <v>210</v>
      </c>
      <c r="B197" s="5" t="s">
        <v>704</v>
      </c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4"/>
      <c r="Q197" s="4"/>
    </row>
    <row r="198" spans="1:17">
      <c r="A198" s="5" t="s">
        <v>207</v>
      </c>
      <c r="B198" s="5" t="s">
        <v>705</v>
      </c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4"/>
      <c r="Q198" s="4"/>
    </row>
    <row r="199" spans="1:17">
      <c r="A199" s="5" t="s">
        <v>208</v>
      </c>
      <c r="B199" s="5" t="s">
        <v>705</v>
      </c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4"/>
      <c r="Q199" s="4"/>
    </row>
    <row r="200" spans="1:17">
      <c r="A200" s="9" t="s">
        <v>67</v>
      </c>
      <c r="B200" s="9" t="s">
        <v>706</v>
      </c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4"/>
      <c r="Q200" s="4"/>
    </row>
    <row r="201" spans="1:17" hidden="1">
      <c r="A201" s="48" t="s">
        <v>707</v>
      </c>
      <c r="B201" s="5" t="s">
        <v>708</v>
      </c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4"/>
      <c r="Q201" s="4"/>
    </row>
    <row r="202" spans="1:17" hidden="1">
      <c r="A202" s="48" t="s">
        <v>709</v>
      </c>
      <c r="B202" s="5" t="s">
        <v>710</v>
      </c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4"/>
      <c r="Q202" s="4"/>
    </row>
    <row r="203" spans="1:17" hidden="1">
      <c r="A203" s="48" t="s">
        <v>711</v>
      </c>
      <c r="B203" s="5" t="s">
        <v>712</v>
      </c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4"/>
      <c r="Q203" s="4"/>
    </row>
    <row r="204" spans="1:17" hidden="1">
      <c r="A204" s="48" t="s">
        <v>713</v>
      </c>
      <c r="B204" s="5" t="s">
        <v>714</v>
      </c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4"/>
      <c r="Q204" s="4"/>
    </row>
    <row r="205" spans="1:17">
      <c r="A205" s="17" t="s">
        <v>49</v>
      </c>
      <c r="B205" s="5" t="s">
        <v>715</v>
      </c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4"/>
      <c r="Q205" s="4"/>
    </row>
    <row r="206" spans="1:17">
      <c r="A206" s="20" t="s">
        <v>68</v>
      </c>
      <c r="B206" s="9" t="s">
        <v>717</v>
      </c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4"/>
      <c r="Q206" s="4"/>
    </row>
    <row r="207" spans="1:17" hidden="1">
      <c r="A207" s="17" t="s">
        <v>718</v>
      </c>
      <c r="B207" s="5" t="s">
        <v>719</v>
      </c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4"/>
      <c r="Q207" s="4"/>
    </row>
    <row r="208" spans="1:17" hidden="1">
      <c r="A208" s="17" t="s">
        <v>720</v>
      </c>
      <c r="B208" s="5" t="s">
        <v>721</v>
      </c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4"/>
      <c r="Q208" s="4"/>
    </row>
    <row r="209" spans="1:17" hidden="1">
      <c r="A209" s="48" t="s">
        <v>722</v>
      </c>
      <c r="B209" s="5" t="s">
        <v>723</v>
      </c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4"/>
      <c r="Q209" s="4"/>
    </row>
    <row r="210" spans="1:17" hidden="1">
      <c r="A210" s="48" t="s">
        <v>50</v>
      </c>
      <c r="B210" s="5" t="s">
        <v>724</v>
      </c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4"/>
      <c r="Q210" s="4"/>
    </row>
    <row r="211" spans="1:17">
      <c r="A211" s="18" t="s">
        <v>69</v>
      </c>
      <c r="B211" s="9" t="s">
        <v>725</v>
      </c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4"/>
      <c r="Q211" s="4"/>
    </row>
    <row r="212" spans="1:17">
      <c r="A212" s="20" t="s">
        <v>726</v>
      </c>
      <c r="B212" s="9" t="s">
        <v>727</v>
      </c>
      <c r="C212" s="171"/>
      <c r="D212" s="171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4"/>
      <c r="Q212" s="4"/>
    </row>
    <row r="213" spans="1:17" ht="15.75">
      <c r="A213" s="51" t="s">
        <v>70</v>
      </c>
      <c r="B213" s="52" t="s">
        <v>728</v>
      </c>
      <c r="C213" s="172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2"/>
      <c r="P213" s="4"/>
      <c r="Q213" s="4"/>
    </row>
    <row r="214" spans="1:17" ht="15.75">
      <c r="A214" s="56" t="s">
        <v>52</v>
      </c>
      <c r="B214" s="57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67"/>
      <c r="Q214" s="4"/>
    </row>
    <row r="215" spans="1:17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</sheetData>
  <mergeCells count="3">
    <mergeCell ref="A3:O3"/>
    <mergeCell ref="A4:O4"/>
    <mergeCell ref="A2:O2"/>
  </mergeCells>
  <phoneticPr fontId="51" type="noConversion"/>
  <printOptions horizontalCentered="1"/>
  <pageMargins left="0" right="0" top="0.74803149606299213" bottom="0.74803149606299213" header="0.31496062992125984" footer="0.31496062992125984"/>
  <pageSetup paperSize="8" scale="45" fitToHeight="2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sqref="A1:I32"/>
    </sheetView>
  </sheetViews>
  <sheetFormatPr defaultRowHeight="1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>
      <c r="A1" s="115" t="s">
        <v>277</v>
      </c>
      <c r="B1" s="116"/>
      <c r="C1" s="116"/>
      <c r="D1" s="116"/>
      <c r="E1" s="116"/>
      <c r="F1" s="116"/>
    </row>
    <row r="2" spans="1:9" ht="30.75" customHeight="1">
      <c r="A2" s="419" t="s">
        <v>116</v>
      </c>
      <c r="B2" s="420"/>
      <c r="C2" s="420"/>
      <c r="D2" s="420"/>
      <c r="E2" s="420"/>
      <c r="F2" s="420"/>
      <c r="G2" s="420"/>
      <c r="H2" s="420"/>
      <c r="I2" s="420"/>
    </row>
    <row r="3" spans="1:9" ht="23.25" customHeight="1">
      <c r="A3" s="418" t="s">
        <v>294</v>
      </c>
      <c r="B3" s="422"/>
      <c r="C3" s="422"/>
      <c r="D3" s="422"/>
      <c r="E3" s="422"/>
      <c r="F3" s="422"/>
      <c r="G3" s="422"/>
      <c r="H3" s="422"/>
      <c r="I3" s="422"/>
    </row>
    <row r="5" spans="1:9">
      <c r="A5" s="4" t="s">
        <v>252</v>
      </c>
    </row>
    <row r="6" spans="1:9" ht="36.75">
      <c r="A6" s="125" t="s">
        <v>327</v>
      </c>
      <c r="B6" s="126" t="s">
        <v>328</v>
      </c>
      <c r="C6" s="126" t="s">
        <v>329</v>
      </c>
      <c r="D6" s="126" t="s">
        <v>337</v>
      </c>
      <c r="E6" s="126" t="s">
        <v>330</v>
      </c>
      <c r="F6" s="126" t="s">
        <v>338</v>
      </c>
      <c r="G6" s="126" t="s">
        <v>339</v>
      </c>
      <c r="H6" s="126" t="s">
        <v>340</v>
      </c>
      <c r="I6" s="133" t="s">
        <v>331</v>
      </c>
    </row>
    <row r="7" spans="1:9" ht="15.75">
      <c r="A7" s="127"/>
      <c r="B7" s="127"/>
      <c r="C7" s="128"/>
      <c r="D7" s="128"/>
      <c r="E7" s="128"/>
      <c r="F7" s="128"/>
      <c r="G7" s="128"/>
      <c r="H7" s="128"/>
      <c r="I7" s="128"/>
    </row>
    <row r="8" spans="1:9" ht="15.75">
      <c r="A8" s="127"/>
      <c r="B8" s="127"/>
      <c r="C8" s="128"/>
      <c r="D8" s="128"/>
      <c r="E8" s="128"/>
      <c r="F8" s="128"/>
      <c r="G8" s="128"/>
      <c r="H8" s="128"/>
      <c r="I8" s="128"/>
    </row>
    <row r="9" spans="1:9" ht="15.75">
      <c r="A9" s="127"/>
      <c r="B9" s="127"/>
      <c r="C9" s="128"/>
      <c r="D9" s="128"/>
      <c r="E9" s="128"/>
      <c r="F9" s="128"/>
      <c r="G9" s="128"/>
      <c r="H9" s="128"/>
      <c r="I9" s="128"/>
    </row>
    <row r="10" spans="1:9" ht="15.75">
      <c r="A10" s="127"/>
      <c r="B10" s="127"/>
      <c r="C10" s="128"/>
      <c r="D10" s="128"/>
      <c r="E10" s="128"/>
      <c r="F10" s="128"/>
      <c r="G10" s="128"/>
      <c r="H10" s="128"/>
      <c r="I10" s="128"/>
    </row>
    <row r="11" spans="1:9">
      <c r="A11" s="129" t="s">
        <v>332</v>
      </c>
      <c r="B11" s="129"/>
      <c r="C11" s="130"/>
      <c r="D11" s="130"/>
      <c r="E11" s="130"/>
      <c r="F11" s="130"/>
      <c r="G11" s="130"/>
      <c r="H11" s="130"/>
      <c r="I11" s="130"/>
    </row>
    <row r="12" spans="1:9" ht="15.75">
      <c r="A12" s="127"/>
      <c r="B12" s="127"/>
      <c r="C12" s="128"/>
      <c r="D12" s="128"/>
      <c r="E12" s="128"/>
      <c r="F12" s="128"/>
      <c r="G12" s="128"/>
      <c r="H12" s="128"/>
      <c r="I12" s="128"/>
    </row>
    <row r="13" spans="1:9" ht="15.75">
      <c r="A13" s="127"/>
      <c r="B13" s="127"/>
      <c r="C13" s="128"/>
      <c r="D13" s="128"/>
      <c r="E13" s="128"/>
      <c r="F13" s="128"/>
      <c r="G13" s="128"/>
      <c r="H13" s="128"/>
      <c r="I13" s="128"/>
    </row>
    <row r="14" spans="1:9" ht="15.75">
      <c r="A14" s="127"/>
      <c r="B14" s="127"/>
      <c r="C14" s="128"/>
      <c r="D14" s="128"/>
      <c r="E14" s="128"/>
      <c r="F14" s="128"/>
      <c r="G14" s="128"/>
      <c r="H14" s="128"/>
      <c r="I14" s="128"/>
    </row>
    <row r="15" spans="1:9" ht="15.75">
      <c r="A15" s="127"/>
      <c r="B15" s="127"/>
      <c r="C15" s="128"/>
      <c r="D15" s="128"/>
      <c r="E15" s="128"/>
      <c r="F15" s="128"/>
      <c r="G15" s="128"/>
      <c r="H15" s="128"/>
      <c r="I15" s="128"/>
    </row>
    <row r="16" spans="1:9">
      <c r="A16" s="129" t="s">
        <v>333</v>
      </c>
      <c r="B16" s="129"/>
      <c r="C16" s="130"/>
      <c r="D16" s="130"/>
      <c r="E16" s="130"/>
      <c r="F16" s="130"/>
      <c r="G16" s="130"/>
      <c r="H16" s="130"/>
      <c r="I16" s="130"/>
    </row>
    <row r="17" spans="1:9" ht="15.75">
      <c r="A17" s="127"/>
      <c r="B17" s="127"/>
      <c r="C17" s="128"/>
      <c r="D17" s="128"/>
      <c r="E17" s="128"/>
      <c r="F17" s="128"/>
      <c r="G17" s="128"/>
      <c r="H17" s="128"/>
      <c r="I17" s="128"/>
    </row>
    <row r="18" spans="1:9" ht="15.75">
      <c r="A18" s="127"/>
      <c r="B18" s="127"/>
      <c r="C18" s="128"/>
      <c r="D18" s="128"/>
      <c r="E18" s="128"/>
      <c r="F18" s="128"/>
      <c r="G18" s="128"/>
      <c r="H18" s="128"/>
      <c r="I18" s="128"/>
    </row>
    <row r="19" spans="1:9" ht="15.75">
      <c r="A19" s="127"/>
      <c r="B19" s="127"/>
      <c r="C19" s="128"/>
      <c r="D19" s="128"/>
      <c r="E19" s="128"/>
      <c r="F19" s="128"/>
      <c r="G19" s="128"/>
      <c r="H19" s="128"/>
      <c r="I19" s="128"/>
    </row>
    <row r="20" spans="1:9" ht="15.75">
      <c r="A20" s="127"/>
      <c r="B20" s="127"/>
      <c r="C20" s="128"/>
      <c r="D20" s="128"/>
      <c r="E20" s="128"/>
      <c r="F20" s="128"/>
      <c r="G20" s="128"/>
      <c r="H20" s="128"/>
      <c r="I20" s="128"/>
    </row>
    <row r="21" spans="1:9">
      <c r="A21" s="129" t="s">
        <v>334</v>
      </c>
      <c r="B21" s="129"/>
      <c r="C21" s="130"/>
      <c r="D21" s="130"/>
      <c r="E21" s="130"/>
      <c r="F21" s="130"/>
      <c r="G21" s="130"/>
      <c r="H21" s="130"/>
      <c r="I21" s="130"/>
    </row>
    <row r="22" spans="1:9" ht="15.75">
      <c r="A22" s="127"/>
      <c r="B22" s="127"/>
      <c r="C22" s="128"/>
      <c r="D22" s="128"/>
      <c r="E22" s="128"/>
      <c r="F22" s="128"/>
      <c r="G22" s="128"/>
      <c r="H22" s="128"/>
      <c r="I22" s="128"/>
    </row>
    <row r="23" spans="1:9" ht="15.75">
      <c r="A23" s="127"/>
      <c r="B23" s="127"/>
      <c r="C23" s="128"/>
      <c r="D23" s="128"/>
      <c r="E23" s="128"/>
      <c r="F23" s="128"/>
      <c r="G23" s="128"/>
      <c r="H23" s="128"/>
      <c r="I23" s="128"/>
    </row>
    <row r="24" spans="1:9" ht="15.75">
      <c r="A24" s="127"/>
      <c r="B24" s="127"/>
      <c r="C24" s="128"/>
      <c r="D24" s="128"/>
      <c r="E24" s="128"/>
      <c r="F24" s="128"/>
      <c r="G24" s="128"/>
      <c r="H24" s="128"/>
      <c r="I24" s="128"/>
    </row>
    <row r="25" spans="1:9" ht="15.75">
      <c r="A25" s="127"/>
      <c r="B25" s="127"/>
      <c r="C25" s="128"/>
      <c r="D25" s="128"/>
      <c r="E25" s="128"/>
      <c r="F25" s="128"/>
      <c r="G25" s="128"/>
      <c r="H25" s="128"/>
      <c r="I25" s="128"/>
    </row>
    <row r="26" spans="1:9">
      <c r="A26" s="129" t="s">
        <v>335</v>
      </c>
      <c r="B26" s="129"/>
      <c r="C26" s="130"/>
      <c r="D26" s="130"/>
      <c r="E26" s="130"/>
      <c r="F26" s="130"/>
      <c r="G26" s="130"/>
      <c r="H26" s="130"/>
      <c r="I26" s="130"/>
    </row>
    <row r="27" spans="1:9">
      <c r="A27" s="129"/>
      <c r="B27" s="129"/>
      <c r="C27" s="130"/>
      <c r="D27" s="130"/>
      <c r="E27" s="130"/>
      <c r="F27" s="130"/>
      <c r="G27" s="130"/>
      <c r="H27" s="130"/>
      <c r="I27" s="130"/>
    </row>
    <row r="28" spans="1:9">
      <c r="A28" s="129"/>
      <c r="B28" s="129"/>
      <c r="C28" s="130"/>
      <c r="D28" s="130"/>
      <c r="E28" s="130"/>
      <c r="F28" s="130"/>
      <c r="G28" s="130"/>
      <c r="H28" s="130"/>
      <c r="I28" s="130"/>
    </row>
    <row r="29" spans="1:9">
      <c r="A29" s="129"/>
      <c r="B29" s="129"/>
      <c r="C29" s="130"/>
      <c r="D29" s="130"/>
      <c r="E29" s="130"/>
      <c r="F29" s="130"/>
      <c r="G29" s="130"/>
      <c r="H29" s="130"/>
      <c r="I29" s="130"/>
    </row>
    <row r="30" spans="1:9">
      <c r="A30" s="129"/>
      <c r="B30" s="129"/>
      <c r="C30" s="130"/>
      <c r="D30" s="130"/>
      <c r="E30" s="130"/>
      <c r="F30" s="130"/>
      <c r="G30" s="130"/>
      <c r="H30" s="130"/>
      <c r="I30" s="130"/>
    </row>
    <row r="31" spans="1:9" ht="16.5">
      <c r="A31" s="131" t="s">
        <v>336</v>
      </c>
      <c r="B31" s="127"/>
      <c r="C31" s="132"/>
      <c r="D31" s="132"/>
      <c r="E31" s="132"/>
      <c r="F31" s="132"/>
      <c r="G31" s="132"/>
      <c r="H31" s="132"/>
      <c r="I31" s="132"/>
    </row>
  </sheetData>
  <mergeCells count="2">
    <mergeCell ref="A2:I2"/>
    <mergeCell ref="A3:I3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G10" sqref="G10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15" t="s">
        <v>277</v>
      </c>
      <c r="B1" s="116"/>
      <c r="C1" s="116"/>
      <c r="D1" s="116"/>
    </row>
    <row r="2" spans="1:5" ht="27" customHeight="1">
      <c r="A2" s="419" t="s">
        <v>116</v>
      </c>
      <c r="B2" s="420"/>
      <c r="C2" s="420"/>
      <c r="D2" s="420"/>
      <c r="E2" s="420"/>
    </row>
    <row r="3" spans="1:5" ht="22.5" customHeight="1">
      <c r="A3" s="418" t="s">
        <v>295</v>
      </c>
      <c r="B3" s="422"/>
      <c r="C3" s="422"/>
      <c r="D3" s="422"/>
      <c r="E3" s="422"/>
    </row>
    <row r="4" spans="1:5" ht="18">
      <c r="A4" s="108"/>
    </row>
    <row r="5" spans="1:5">
      <c r="A5" s="4" t="s">
        <v>252</v>
      </c>
    </row>
    <row r="6" spans="1:5" ht="31.5" customHeight="1">
      <c r="A6" s="109" t="s">
        <v>379</v>
      </c>
      <c r="B6" s="110" t="s">
        <v>380</v>
      </c>
      <c r="C6" s="97" t="s">
        <v>289</v>
      </c>
      <c r="D6" s="97" t="s">
        <v>290</v>
      </c>
      <c r="E6" s="97" t="s">
        <v>291</v>
      </c>
    </row>
    <row r="7" spans="1:5" ht="15" customHeight="1">
      <c r="A7" s="111"/>
      <c r="B7" s="53"/>
      <c r="C7" s="53"/>
      <c r="D7" s="53"/>
      <c r="E7" s="53"/>
    </row>
    <row r="8" spans="1:5" ht="15" customHeight="1">
      <c r="A8" s="111"/>
      <c r="B8" s="53"/>
      <c r="C8" s="53"/>
      <c r="D8" s="53"/>
      <c r="E8" s="53"/>
    </row>
    <row r="9" spans="1:5" ht="15" customHeight="1">
      <c r="A9" s="111"/>
      <c r="B9" s="53"/>
      <c r="C9" s="53"/>
      <c r="D9" s="53"/>
      <c r="E9" s="53"/>
    </row>
    <row r="10" spans="1:5" ht="15" customHeight="1">
      <c r="A10" s="53"/>
      <c r="B10" s="53"/>
      <c r="C10" s="53"/>
      <c r="D10" s="53"/>
      <c r="E10" s="53"/>
    </row>
    <row r="11" spans="1:5" ht="15" customHeight="1">
      <c r="A11" s="112" t="s">
        <v>282</v>
      </c>
      <c r="B11" s="65" t="s">
        <v>653</v>
      </c>
      <c r="C11" s="53"/>
      <c r="D11" s="53"/>
      <c r="E11" s="53"/>
    </row>
    <row r="12" spans="1:5" ht="15" customHeight="1">
      <c r="A12" s="112"/>
      <c r="B12" s="53"/>
      <c r="C12" s="53"/>
      <c r="D12" s="53"/>
      <c r="E12" s="53"/>
    </row>
    <row r="13" spans="1:5" ht="15" customHeight="1">
      <c r="A13" s="112"/>
      <c r="B13" s="53"/>
      <c r="C13" s="53"/>
      <c r="D13" s="53"/>
      <c r="E13" s="53"/>
    </row>
    <row r="14" spans="1:5" ht="15" customHeight="1">
      <c r="A14" s="113"/>
      <c r="B14" s="53"/>
      <c r="C14" s="53"/>
      <c r="D14" s="53"/>
      <c r="E14" s="53"/>
    </row>
    <row r="15" spans="1:5" ht="15" customHeight="1">
      <c r="A15" s="113"/>
      <c r="B15" s="53"/>
      <c r="C15" s="53"/>
      <c r="D15" s="53"/>
      <c r="E15" s="53"/>
    </row>
    <row r="16" spans="1:5" ht="15" customHeight="1">
      <c r="A16" s="112" t="s">
        <v>283</v>
      </c>
      <c r="B16" s="50" t="s">
        <v>688</v>
      </c>
      <c r="C16" s="53"/>
      <c r="D16" s="53"/>
      <c r="E16" s="53"/>
    </row>
    <row r="17" spans="1:5" ht="15" customHeight="1">
      <c r="A17" s="102" t="s">
        <v>78</v>
      </c>
      <c r="B17" s="102" t="s">
        <v>607</v>
      </c>
      <c r="C17" s="53"/>
      <c r="D17" s="53"/>
      <c r="E17" s="53"/>
    </row>
    <row r="18" spans="1:5" ht="15" customHeight="1">
      <c r="A18" s="102" t="s">
        <v>79</v>
      </c>
      <c r="B18" s="102" t="s">
        <v>607</v>
      </c>
      <c r="C18" s="53"/>
      <c r="D18" s="53"/>
      <c r="E18" s="53"/>
    </row>
    <row r="19" spans="1:5" ht="15" customHeight="1">
      <c r="A19" s="102" t="s">
        <v>80</v>
      </c>
      <c r="B19" s="102" t="s">
        <v>607</v>
      </c>
      <c r="C19" s="53"/>
      <c r="D19" s="53"/>
      <c r="E19" s="53"/>
    </row>
    <row r="20" spans="1:5" ht="15" customHeight="1">
      <c r="A20" s="102" t="s">
        <v>81</v>
      </c>
      <c r="B20" s="102" t="s">
        <v>607</v>
      </c>
      <c r="C20" s="53"/>
      <c r="D20" s="53"/>
      <c r="E20" s="53"/>
    </row>
    <row r="21" spans="1:5" ht="15" customHeight="1">
      <c r="A21" s="102" t="s">
        <v>28</v>
      </c>
      <c r="B21" s="114" t="s">
        <v>614</v>
      </c>
      <c r="C21" s="53"/>
      <c r="D21" s="53"/>
      <c r="E21" s="53"/>
    </row>
    <row r="22" spans="1:5" ht="15" customHeight="1">
      <c r="A22" s="102" t="s">
        <v>26</v>
      </c>
      <c r="B22" s="114" t="s">
        <v>608</v>
      </c>
      <c r="C22" s="53"/>
      <c r="D22" s="53"/>
      <c r="E22" s="53"/>
    </row>
    <row r="23" spans="1:5" ht="15" customHeight="1">
      <c r="A23" s="113"/>
      <c r="B23" s="53"/>
      <c r="C23" s="53"/>
      <c r="D23" s="53"/>
      <c r="E23" s="53"/>
    </row>
    <row r="24" spans="1:5" ht="15" customHeight="1">
      <c r="A24" s="112" t="s">
        <v>284</v>
      </c>
      <c r="B24" s="54" t="s">
        <v>287</v>
      </c>
      <c r="C24" s="53"/>
      <c r="D24" s="53"/>
      <c r="E24" s="53"/>
    </row>
    <row r="25" spans="1:5" ht="15" customHeight="1">
      <c r="A25" s="112"/>
      <c r="B25" s="53" t="s">
        <v>641</v>
      </c>
      <c r="C25" s="53"/>
      <c r="D25" s="53"/>
      <c r="E25" s="53"/>
    </row>
    <row r="26" spans="1:5" ht="15" customHeight="1">
      <c r="A26" s="112"/>
      <c r="B26" s="53" t="s">
        <v>680</v>
      </c>
      <c r="C26" s="53"/>
      <c r="D26" s="53"/>
      <c r="E26" s="53"/>
    </row>
    <row r="27" spans="1:5" ht="15" customHeight="1">
      <c r="A27" s="113"/>
      <c r="B27" s="53"/>
      <c r="C27" s="53"/>
      <c r="D27" s="53"/>
      <c r="E27" s="53"/>
    </row>
    <row r="28" spans="1:5" ht="15" customHeight="1">
      <c r="A28" s="113"/>
      <c r="B28" s="53"/>
      <c r="C28" s="53"/>
      <c r="D28" s="53"/>
      <c r="E28" s="53"/>
    </row>
    <row r="29" spans="1:5" ht="15" customHeight="1">
      <c r="A29" s="112" t="s">
        <v>285</v>
      </c>
      <c r="B29" s="54" t="s">
        <v>288</v>
      </c>
      <c r="C29" s="53"/>
      <c r="D29" s="53"/>
      <c r="E29" s="53"/>
    </row>
    <row r="30" spans="1:5" ht="15" customHeight="1">
      <c r="A30" s="112"/>
      <c r="B30" s="53"/>
      <c r="C30" s="53"/>
      <c r="D30" s="53"/>
      <c r="E30" s="53"/>
    </row>
    <row r="31" spans="1:5" ht="15" customHeight="1">
      <c r="A31" s="112"/>
      <c r="B31" s="53"/>
      <c r="C31" s="53"/>
      <c r="D31" s="53"/>
      <c r="E31" s="53"/>
    </row>
    <row r="32" spans="1:5" ht="15" customHeight="1">
      <c r="A32" s="113"/>
      <c r="B32" s="53"/>
      <c r="C32" s="53"/>
      <c r="D32" s="53"/>
      <c r="E32" s="53"/>
    </row>
    <row r="33" spans="1:5" ht="15" customHeight="1">
      <c r="A33" s="113"/>
      <c r="B33" s="53"/>
      <c r="C33" s="53"/>
      <c r="D33" s="53"/>
      <c r="E33" s="53"/>
    </row>
    <row r="34" spans="1:5" ht="15" customHeight="1">
      <c r="A34" s="112" t="s">
        <v>286</v>
      </c>
      <c r="B34" s="54"/>
      <c r="C34" s="53"/>
      <c r="D34" s="53"/>
      <c r="E34" s="53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workbookViewId="0">
      <selection activeCell="D14" sqref="D14"/>
    </sheetView>
  </sheetViews>
  <sheetFormatPr defaultRowHeight="1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>
      <c r="A1" s="115" t="s">
        <v>277</v>
      </c>
      <c r="B1" s="116"/>
      <c r="C1" s="116"/>
      <c r="D1" s="116"/>
      <c r="E1" s="116"/>
      <c r="F1" s="116"/>
      <c r="G1" s="116"/>
    </row>
    <row r="2" spans="1:10" ht="30" customHeight="1">
      <c r="A2" s="419" t="s">
        <v>116</v>
      </c>
      <c r="B2" s="420"/>
      <c r="C2" s="420"/>
      <c r="D2" s="420"/>
      <c r="E2" s="420"/>
      <c r="F2" s="420"/>
      <c r="G2" s="420"/>
      <c r="H2" s="420"/>
      <c r="I2" s="420"/>
      <c r="J2" s="420"/>
    </row>
    <row r="3" spans="1:10" ht="43.5" customHeight="1">
      <c r="A3" s="418" t="s">
        <v>281</v>
      </c>
      <c r="B3" s="418"/>
      <c r="C3" s="418"/>
      <c r="D3" s="418"/>
      <c r="E3" s="418"/>
      <c r="F3" s="418"/>
      <c r="G3" s="418"/>
      <c r="H3" s="418"/>
      <c r="I3" s="418"/>
    </row>
    <row r="5" spans="1:10" ht="26.25">
      <c r="A5" s="105" t="s">
        <v>354</v>
      </c>
    </row>
    <row r="6" spans="1:10" ht="26.25">
      <c r="A6" s="106" t="s">
        <v>278</v>
      </c>
    </row>
    <row r="7" spans="1:10">
      <c r="A7" s="106" t="s">
        <v>279</v>
      </c>
    </row>
    <row r="8" spans="1:10">
      <c r="A8" s="107" t="s">
        <v>280</v>
      </c>
    </row>
    <row r="10" spans="1:10" ht="15.75">
      <c r="A10" s="136" t="s">
        <v>344</v>
      </c>
    </row>
    <row r="11" spans="1:10" ht="15.75">
      <c r="A11" s="136" t="s">
        <v>345</v>
      </c>
    </row>
    <row r="12" spans="1:10" ht="15.75">
      <c r="A12" s="137" t="s">
        <v>346</v>
      </c>
    </row>
    <row r="13" spans="1:10" ht="15.75">
      <c r="A13" s="137" t="s">
        <v>347</v>
      </c>
    </row>
    <row r="14" spans="1:10" ht="15.75">
      <c r="A14" s="137" t="s">
        <v>348</v>
      </c>
    </row>
    <row r="15" spans="1:10" ht="15.75">
      <c r="A15" s="137" t="s">
        <v>349</v>
      </c>
    </row>
    <row r="16" spans="1:10" ht="15.75">
      <c r="A16" s="137" t="s">
        <v>350</v>
      </c>
    </row>
    <row r="17" spans="1:10" ht="15.75">
      <c r="A17" s="137" t="s">
        <v>351</v>
      </c>
    </row>
    <row r="18" spans="1:10" ht="15.75">
      <c r="A18" s="137"/>
    </row>
    <row r="19" spans="1:10">
      <c r="A19" s="4" t="s">
        <v>254</v>
      </c>
    </row>
    <row r="20" spans="1:10" ht="78.75" customHeight="1">
      <c r="A20" s="2" t="s">
        <v>379</v>
      </c>
      <c r="B20" s="3" t="s">
        <v>380</v>
      </c>
      <c r="C20" s="84" t="s">
        <v>355</v>
      </c>
      <c r="D20" s="84" t="s">
        <v>356</v>
      </c>
      <c r="E20" s="84" t="s">
        <v>357</v>
      </c>
      <c r="F20" s="84" t="s">
        <v>358</v>
      </c>
      <c r="G20" s="84" t="s">
        <v>226</v>
      </c>
      <c r="H20" s="84" t="s">
        <v>233</v>
      </c>
      <c r="I20" s="84" t="s">
        <v>234</v>
      </c>
      <c r="J20" s="84" t="s">
        <v>359</v>
      </c>
    </row>
    <row r="21" spans="1:10">
      <c r="A21" s="29" t="s">
        <v>45</v>
      </c>
      <c r="B21" s="5" t="s">
        <v>692</v>
      </c>
      <c r="C21" s="53"/>
      <c r="D21" s="53"/>
      <c r="E21" s="89"/>
      <c r="F21" s="89"/>
      <c r="G21" s="53"/>
      <c r="H21" s="53"/>
      <c r="I21" s="53"/>
      <c r="J21" s="38"/>
    </row>
    <row r="22" spans="1:10">
      <c r="A22" s="69" t="s">
        <v>529</v>
      </c>
      <c r="B22" s="69" t="s">
        <v>692</v>
      </c>
      <c r="C22" s="53"/>
      <c r="D22" s="53"/>
      <c r="E22" s="53"/>
      <c r="F22" s="53"/>
      <c r="G22" s="53"/>
      <c r="H22" s="53"/>
      <c r="I22" s="53"/>
      <c r="J22" s="38"/>
    </row>
    <row r="23" spans="1:10">
      <c r="A23" s="16" t="s">
        <v>693</v>
      </c>
      <c r="B23" s="5" t="s">
        <v>694</v>
      </c>
      <c r="C23" s="53"/>
      <c r="D23" s="53"/>
      <c r="E23" s="53"/>
      <c r="F23" s="53"/>
      <c r="G23" s="53"/>
      <c r="H23" s="53"/>
      <c r="I23" s="53"/>
      <c r="J23" s="38"/>
    </row>
    <row r="24" spans="1:10">
      <c r="A24" s="29" t="s">
        <v>112</v>
      </c>
      <c r="B24" s="5" t="s">
        <v>695</v>
      </c>
      <c r="C24" s="53"/>
      <c r="D24" s="53"/>
      <c r="E24" s="53"/>
      <c r="F24" s="53"/>
      <c r="G24" s="53"/>
      <c r="H24" s="53"/>
      <c r="I24" s="53"/>
      <c r="J24" s="38"/>
    </row>
    <row r="25" spans="1:10">
      <c r="A25" s="69" t="s">
        <v>529</v>
      </c>
      <c r="B25" s="69" t="s">
        <v>695</v>
      </c>
      <c r="C25" s="53"/>
      <c r="D25" s="53"/>
      <c r="E25" s="53"/>
      <c r="F25" s="53"/>
      <c r="G25" s="53"/>
      <c r="H25" s="53"/>
      <c r="I25" s="53"/>
      <c r="J25" s="38"/>
    </row>
    <row r="26" spans="1:10">
      <c r="A26" s="15" t="s">
        <v>65</v>
      </c>
      <c r="B26" s="9" t="s">
        <v>696</v>
      </c>
      <c r="C26" s="53"/>
      <c r="D26" s="53"/>
      <c r="E26" s="53"/>
      <c r="F26" s="53"/>
      <c r="G26" s="53"/>
      <c r="H26" s="53"/>
      <c r="I26" s="53"/>
      <c r="J26" s="38"/>
    </row>
    <row r="27" spans="1:10">
      <c r="A27" s="16" t="s">
        <v>113</v>
      </c>
      <c r="B27" s="5" t="s">
        <v>697</v>
      </c>
      <c r="C27" s="53"/>
      <c r="D27" s="53"/>
      <c r="E27" s="53"/>
      <c r="F27" s="53"/>
      <c r="G27" s="53"/>
      <c r="H27" s="53"/>
      <c r="I27" s="53"/>
      <c r="J27" s="38"/>
    </row>
    <row r="28" spans="1:10">
      <c r="A28" s="69" t="s">
        <v>537</v>
      </c>
      <c r="B28" s="69" t="s">
        <v>697</v>
      </c>
      <c r="C28" s="53"/>
      <c r="D28" s="53"/>
      <c r="E28" s="53"/>
      <c r="F28" s="53"/>
      <c r="G28" s="53"/>
      <c r="H28" s="53"/>
      <c r="I28" s="53"/>
      <c r="J28" s="38"/>
    </row>
    <row r="29" spans="1:10">
      <c r="A29" s="29" t="s">
        <v>698</v>
      </c>
      <c r="B29" s="5" t="s">
        <v>699</v>
      </c>
      <c r="C29" s="53"/>
      <c r="D29" s="53"/>
      <c r="E29" s="53"/>
      <c r="F29" s="53"/>
      <c r="G29" s="53"/>
      <c r="H29" s="53"/>
      <c r="I29" s="53"/>
      <c r="J29" s="38"/>
    </row>
    <row r="30" spans="1:10">
      <c r="A30" s="17" t="s">
        <v>114</v>
      </c>
      <c r="B30" s="5" t="s">
        <v>700</v>
      </c>
      <c r="C30" s="38"/>
      <c r="D30" s="38"/>
      <c r="E30" s="38"/>
      <c r="F30" s="38"/>
      <c r="G30" s="38"/>
      <c r="H30" s="38"/>
      <c r="I30" s="38"/>
      <c r="J30" s="38"/>
    </row>
    <row r="31" spans="1:10">
      <c r="A31" s="69" t="s">
        <v>538</v>
      </c>
      <c r="B31" s="69" t="s">
        <v>700</v>
      </c>
      <c r="C31" s="38"/>
      <c r="D31" s="38"/>
      <c r="E31" s="38"/>
      <c r="F31" s="38"/>
      <c r="G31" s="38"/>
      <c r="H31" s="38"/>
      <c r="I31" s="38"/>
      <c r="J31" s="38"/>
    </row>
    <row r="32" spans="1:10">
      <c r="A32" s="29" t="s">
        <v>701</v>
      </c>
      <c r="B32" s="5" t="s">
        <v>702</v>
      </c>
      <c r="C32" s="38"/>
      <c r="D32" s="38"/>
      <c r="E32" s="38"/>
      <c r="F32" s="38"/>
      <c r="G32" s="38"/>
      <c r="H32" s="38"/>
      <c r="I32" s="38"/>
      <c r="J32" s="38"/>
    </row>
    <row r="33" spans="1:10">
      <c r="A33" s="30" t="s">
        <v>66</v>
      </c>
      <c r="B33" s="9" t="s">
        <v>703</v>
      </c>
      <c r="C33" s="38"/>
      <c r="D33" s="38"/>
      <c r="E33" s="38"/>
      <c r="F33" s="38"/>
      <c r="G33" s="38"/>
      <c r="H33" s="38"/>
      <c r="I33" s="38"/>
      <c r="J33" s="38"/>
    </row>
    <row r="34" spans="1:10">
      <c r="A34" s="16" t="s">
        <v>718</v>
      </c>
      <c r="B34" s="5" t="s">
        <v>719</v>
      </c>
      <c r="C34" s="38"/>
      <c r="D34" s="38"/>
      <c r="E34" s="38"/>
      <c r="F34" s="38"/>
      <c r="G34" s="38"/>
      <c r="H34" s="38"/>
      <c r="I34" s="38"/>
      <c r="J34" s="38"/>
    </row>
    <row r="35" spans="1:10">
      <c r="A35" s="17" t="s">
        <v>720</v>
      </c>
      <c r="B35" s="5" t="s">
        <v>721</v>
      </c>
      <c r="C35" s="38"/>
      <c r="D35" s="38"/>
      <c r="E35" s="38"/>
      <c r="F35" s="38"/>
      <c r="G35" s="38"/>
      <c r="H35" s="38"/>
      <c r="I35" s="38"/>
      <c r="J35" s="38"/>
    </row>
    <row r="36" spans="1:10">
      <c r="A36" s="29" t="s">
        <v>722</v>
      </c>
      <c r="B36" s="5" t="s">
        <v>723</v>
      </c>
      <c r="C36" s="38"/>
      <c r="D36" s="38"/>
      <c r="E36" s="38"/>
      <c r="F36" s="38"/>
      <c r="G36" s="38"/>
      <c r="H36" s="38"/>
      <c r="I36" s="38"/>
      <c r="J36" s="38"/>
    </row>
    <row r="37" spans="1:10">
      <c r="A37" s="29" t="s">
        <v>50</v>
      </c>
      <c r="B37" s="5" t="s">
        <v>724</v>
      </c>
      <c r="C37" s="38"/>
      <c r="D37" s="38"/>
      <c r="E37" s="38"/>
      <c r="F37" s="38"/>
      <c r="G37" s="38"/>
      <c r="H37" s="38"/>
      <c r="I37" s="38"/>
      <c r="J37" s="38"/>
    </row>
    <row r="38" spans="1:10">
      <c r="A38" s="69" t="s">
        <v>563</v>
      </c>
      <c r="B38" s="69" t="s">
        <v>724</v>
      </c>
      <c r="C38" s="38"/>
      <c r="D38" s="38"/>
      <c r="E38" s="38"/>
      <c r="F38" s="38"/>
      <c r="G38" s="38"/>
      <c r="H38" s="38"/>
      <c r="I38" s="38"/>
      <c r="J38" s="38"/>
    </row>
    <row r="39" spans="1:10">
      <c r="A39" s="69" t="s">
        <v>564</v>
      </c>
      <c r="B39" s="69" t="s">
        <v>724</v>
      </c>
      <c r="C39" s="38"/>
      <c r="D39" s="38"/>
      <c r="E39" s="38"/>
      <c r="F39" s="38"/>
      <c r="G39" s="38"/>
      <c r="H39" s="38"/>
      <c r="I39" s="38"/>
      <c r="J39" s="38"/>
    </row>
    <row r="40" spans="1:10">
      <c r="A40" s="77" t="s">
        <v>565</v>
      </c>
      <c r="B40" s="77" t="s">
        <v>724</v>
      </c>
      <c r="C40" s="38"/>
      <c r="D40" s="38"/>
      <c r="E40" s="38"/>
      <c r="F40" s="38"/>
      <c r="G40" s="38"/>
      <c r="H40" s="38"/>
      <c r="I40" s="38"/>
      <c r="J40" s="38"/>
    </row>
    <row r="41" spans="1:10">
      <c r="A41" s="78" t="s">
        <v>69</v>
      </c>
      <c r="B41" s="50" t="s">
        <v>725</v>
      </c>
      <c r="C41" s="38"/>
      <c r="D41" s="38"/>
      <c r="E41" s="38"/>
      <c r="F41" s="38"/>
      <c r="G41" s="38"/>
      <c r="H41" s="38"/>
      <c r="I41" s="38"/>
      <c r="J41" s="38"/>
    </row>
    <row r="42" spans="1:10">
      <c r="A42" s="138"/>
      <c r="B42" s="139"/>
      <c r="C42" s="34"/>
      <c r="D42" s="34"/>
      <c r="E42" s="34"/>
      <c r="F42" s="34"/>
      <c r="G42" s="34"/>
      <c r="H42" s="34"/>
      <c r="I42" s="34"/>
      <c r="J42" s="34"/>
    </row>
    <row r="43" spans="1:10">
      <c r="A43" s="138"/>
      <c r="B43" s="139"/>
      <c r="C43" s="34"/>
      <c r="D43" s="34"/>
      <c r="E43" s="34"/>
      <c r="F43" s="34"/>
      <c r="G43" s="34"/>
      <c r="H43" s="34"/>
      <c r="I43" s="34"/>
      <c r="J43" s="34"/>
    </row>
    <row r="44" spans="1:10">
      <c r="A44" s="138"/>
      <c r="B44" s="139"/>
    </row>
    <row r="45" spans="1:10" ht="25.5">
      <c r="A45" s="2" t="s">
        <v>379</v>
      </c>
      <c r="B45" s="3" t="s">
        <v>380</v>
      </c>
      <c r="C45" s="84" t="s">
        <v>226</v>
      </c>
      <c r="D45" s="84" t="s">
        <v>233</v>
      </c>
      <c r="E45" s="84" t="s">
        <v>234</v>
      </c>
      <c r="F45" s="84" t="s">
        <v>359</v>
      </c>
    </row>
    <row r="46" spans="1:10" ht="15.75">
      <c r="A46" s="140" t="s">
        <v>352</v>
      </c>
      <c r="B46" s="50"/>
      <c r="C46" s="38"/>
      <c r="D46" s="38"/>
      <c r="E46" s="38"/>
      <c r="F46" s="38"/>
    </row>
    <row r="47" spans="1:10" ht="15.75">
      <c r="A47" s="141" t="s">
        <v>346</v>
      </c>
      <c r="B47" s="50"/>
      <c r="C47" s="38"/>
      <c r="D47" s="38"/>
      <c r="E47" s="38"/>
      <c r="F47" s="38"/>
    </row>
    <row r="48" spans="1:10" ht="31.5">
      <c r="A48" s="141" t="s">
        <v>347</v>
      </c>
      <c r="B48" s="50"/>
      <c r="C48" s="38"/>
      <c r="D48" s="38"/>
      <c r="E48" s="38"/>
      <c r="F48" s="38"/>
    </row>
    <row r="49" spans="1:6" ht="15.75">
      <c r="A49" s="141" t="s">
        <v>348</v>
      </c>
      <c r="B49" s="50"/>
      <c r="C49" s="38"/>
      <c r="D49" s="38"/>
      <c r="E49" s="38"/>
      <c r="F49" s="38"/>
    </row>
    <row r="50" spans="1:6" ht="31.5">
      <c r="A50" s="141" t="s">
        <v>349</v>
      </c>
      <c r="B50" s="50"/>
      <c r="C50" s="38"/>
      <c r="D50" s="38"/>
      <c r="E50" s="38"/>
      <c r="F50" s="38"/>
    </row>
    <row r="51" spans="1:6" ht="15.75">
      <c r="A51" s="141" t="s">
        <v>350</v>
      </c>
      <c r="B51" s="50"/>
      <c r="C51" s="38"/>
      <c r="D51" s="38"/>
      <c r="E51" s="38"/>
      <c r="F51" s="38"/>
    </row>
    <row r="52" spans="1:6" ht="15.75">
      <c r="A52" s="141" t="s">
        <v>351</v>
      </c>
      <c r="B52" s="50"/>
      <c r="C52" s="38"/>
      <c r="D52" s="38"/>
      <c r="E52" s="38"/>
      <c r="F52" s="38"/>
    </row>
    <row r="53" spans="1:6">
      <c r="A53" s="78" t="s">
        <v>313</v>
      </c>
      <c r="B53" s="50"/>
      <c r="C53" s="38"/>
      <c r="D53" s="38"/>
      <c r="E53" s="38"/>
      <c r="F53" s="38"/>
    </row>
  </sheetData>
  <mergeCells count="2">
    <mergeCell ref="A2:J2"/>
    <mergeCell ref="A3:I3"/>
  </mergeCells>
  <phoneticPr fontId="51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2" max="2" width="67.7109375" customWidth="1"/>
    <col min="3" max="3" width="12.28515625" customWidth="1"/>
    <col min="4" max="4" width="11.42578125" customWidth="1"/>
    <col min="5" max="5" width="11" customWidth="1"/>
  </cols>
  <sheetData/>
  <phoneticPr fontId="5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71"/>
  <sheetViews>
    <sheetView tabSelected="1" topLeftCell="A102" workbookViewId="0">
      <selection activeCell="E138" sqref="E138"/>
    </sheetView>
  </sheetViews>
  <sheetFormatPr defaultRowHeight="15"/>
  <cols>
    <col min="1" max="1" width="74" customWidth="1"/>
    <col min="3" max="3" width="12.28515625" customWidth="1"/>
    <col min="4" max="4" width="12.42578125" customWidth="1"/>
    <col min="5" max="5" width="12.28515625" customWidth="1"/>
    <col min="6" max="6" width="13.5703125" customWidth="1"/>
    <col min="7" max="7" width="14.42578125" hidden="1" customWidth="1"/>
    <col min="8" max="8" width="12" hidden="1" customWidth="1"/>
    <col min="9" max="9" width="13.140625" customWidth="1"/>
    <col min="10" max="10" width="13.28515625" customWidth="1"/>
    <col min="11" max="11" width="14.42578125" hidden="1" customWidth="1"/>
    <col min="12" max="12" width="15.85546875" hidden="1" customWidth="1"/>
    <col min="13" max="13" width="14.28515625" hidden="1" customWidth="1"/>
    <col min="14" max="14" width="15.7109375" hidden="1" customWidth="1"/>
    <col min="15" max="15" width="14.5703125" bestFit="1" customWidth="1"/>
    <col min="19" max="19" width="14.5703125" bestFit="1" customWidth="1"/>
  </cols>
  <sheetData>
    <row r="1" spans="1:14" ht="24.75" customHeight="1">
      <c r="A1" s="416" t="s">
        <v>914</v>
      </c>
      <c r="B1" s="416"/>
      <c r="C1" s="416"/>
      <c r="D1" s="416"/>
      <c r="E1" s="416"/>
      <c r="F1" s="416"/>
      <c r="G1" s="416"/>
      <c r="H1" s="416"/>
      <c r="I1" s="416"/>
      <c r="J1" s="416"/>
    </row>
    <row r="2" spans="1:14" ht="18.75" customHeight="1">
      <c r="A2" s="419" t="s">
        <v>861</v>
      </c>
      <c r="B2" s="419"/>
      <c r="C2" s="419"/>
      <c r="D2" s="419"/>
      <c r="E2" s="419"/>
      <c r="F2" s="419"/>
      <c r="G2" s="419"/>
      <c r="H2" s="419"/>
      <c r="I2" s="419"/>
      <c r="J2" s="419"/>
    </row>
    <row r="3" spans="1:14" ht="15" customHeight="1">
      <c r="A3" s="418" t="s">
        <v>615</v>
      </c>
      <c r="B3" s="418"/>
      <c r="C3" s="418"/>
      <c r="D3" s="418"/>
      <c r="E3" s="418"/>
      <c r="F3" s="418"/>
      <c r="G3" s="418"/>
      <c r="H3" s="418"/>
      <c r="I3" s="418"/>
      <c r="J3" s="418"/>
    </row>
    <row r="4" spans="1:14">
      <c r="A4" s="4" t="s">
        <v>254</v>
      </c>
    </row>
    <row r="5" spans="1:14" ht="39">
      <c r="A5" s="206" t="s">
        <v>379</v>
      </c>
      <c r="B5" s="207" t="s">
        <v>380</v>
      </c>
      <c r="C5" s="208" t="s">
        <v>160</v>
      </c>
      <c r="D5" s="208" t="s">
        <v>161</v>
      </c>
      <c r="E5" s="208" t="s">
        <v>162</v>
      </c>
      <c r="F5" s="209" t="s">
        <v>261</v>
      </c>
      <c r="G5" s="249" t="s">
        <v>862</v>
      </c>
      <c r="H5" s="249" t="s">
        <v>863</v>
      </c>
      <c r="I5" s="209" t="s">
        <v>886</v>
      </c>
      <c r="J5" s="209" t="s">
        <v>886</v>
      </c>
      <c r="K5" s="195" t="s">
        <v>888</v>
      </c>
      <c r="L5" s="195" t="s">
        <v>889</v>
      </c>
      <c r="M5" s="278" t="s">
        <v>888</v>
      </c>
      <c r="N5" s="278" t="s">
        <v>889</v>
      </c>
    </row>
    <row r="6" spans="1:14">
      <c r="A6" s="210" t="s">
        <v>381</v>
      </c>
      <c r="B6" s="211" t="s">
        <v>382</v>
      </c>
      <c r="C6" s="212">
        <f>SUM(G6:H6)</f>
        <v>46237215</v>
      </c>
      <c r="D6" s="212"/>
      <c r="E6" s="212">
        <v>20916800</v>
      </c>
      <c r="F6" s="221">
        <f>SUM(C6:E6)</f>
        <v>67154015</v>
      </c>
      <c r="G6" s="166">
        <v>11501935</v>
      </c>
      <c r="H6" s="166">
        <v>34735280</v>
      </c>
      <c r="I6" s="221">
        <f>SUM(K6:L6)</f>
        <v>68957754</v>
      </c>
      <c r="J6" s="221">
        <f>SUM(M6:N6)</f>
        <v>71337608</v>
      </c>
      <c r="K6" s="197">
        <v>12485274</v>
      </c>
      <c r="L6" s="197">
        <v>56472480</v>
      </c>
      <c r="M6">
        <v>14209536</v>
      </c>
      <c r="N6" s="279">
        <v>57128072</v>
      </c>
    </row>
    <row r="7" spans="1:14" ht="13.5" customHeight="1">
      <c r="A7" s="210" t="s">
        <v>383</v>
      </c>
      <c r="B7" s="214" t="s">
        <v>384</v>
      </c>
      <c r="C7" s="212"/>
      <c r="D7" s="212"/>
      <c r="E7" s="212"/>
      <c r="F7" s="221"/>
      <c r="G7" s="166"/>
      <c r="H7" s="166"/>
      <c r="I7" s="221"/>
      <c r="J7" s="221"/>
      <c r="K7" s="197"/>
      <c r="L7" s="197"/>
      <c r="N7" s="279"/>
    </row>
    <row r="8" spans="1:14">
      <c r="A8" s="210" t="s">
        <v>385</v>
      </c>
      <c r="B8" s="214" t="s">
        <v>386</v>
      </c>
      <c r="C8" s="212"/>
      <c r="D8" s="212"/>
      <c r="E8" s="212"/>
      <c r="F8" s="221"/>
      <c r="G8" s="166"/>
      <c r="H8" s="166"/>
      <c r="I8" s="221"/>
      <c r="J8" s="221"/>
      <c r="K8" s="197"/>
      <c r="L8" s="197"/>
      <c r="N8" s="279"/>
    </row>
    <row r="9" spans="1:14" ht="13.5" customHeight="1">
      <c r="A9" s="215" t="s">
        <v>387</v>
      </c>
      <c r="B9" s="214" t="s">
        <v>388</v>
      </c>
      <c r="C9" s="212">
        <f>SUM(G9:H9)</f>
        <v>400000</v>
      </c>
      <c r="D9" s="212"/>
      <c r="E9" s="212"/>
      <c r="F9" s="221">
        <f>SUM(C9:E9)</f>
        <v>400000</v>
      </c>
      <c r="G9" s="166"/>
      <c r="H9" s="166">
        <v>400000</v>
      </c>
      <c r="I9" s="221">
        <f>SUM(K9:L9)</f>
        <v>400000</v>
      </c>
      <c r="J9" s="221">
        <f>SUM(M9:N9)</f>
        <v>400000</v>
      </c>
      <c r="K9" s="197"/>
      <c r="L9" s="197">
        <v>400000</v>
      </c>
      <c r="N9" s="279">
        <v>400000</v>
      </c>
    </row>
    <row r="10" spans="1:14">
      <c r="A10" s="215" t="s">
        <v>389</v>
      </c>
      <c r="B10" s="214" t="s">
        <v>390</v>
      </c>
      <c r="C10" s="212"/>
      <c r="D10" s="212"/>
      <c r="E10" s="212"/>
      <c r="F10" s="221"/>
      <c r="G10" s="166"/>
      <c r="H10" s="166"/>
      <c r="I10" s="221"/>
      <c r="J10" s="221"/>
      <c r="K10" s="197"/>
      <c r="L10" s="197"/>
      <c r="N10" s="279"/>
    </row>
    <row r="11" spans="1:14">
      <c r="A11" s="215" t="s">
        <v>391</v>
      </c>
      <c r="B11" s="214" t="s">
        <v>392</v>
      </c>
      <c r="C11" s="212">
        <f>SUM(G11:H11)</f>
        <v>0</v>
      </c>
      <c r="D11" s="212"/>
      <c r="E11" s="212">
        <v>1403000</v>
      </c>
      <c r="F11" s="221">
        <f>SUM(C11:E11)</f>
        <v>1403000</v>
      </c>
      <c r="G11" s="166"/>
      <c r="H11" s="166"/>
      <c r="I11" s="221">
        <f>SUM(K11:L11)</f>
        <v>1403000</v>
      </c>
      <c r="J11" s="221">
        <f>SUM(M11:N11)</f>
        <v>1403000</v>
      </c>
      <c r="K11" s="197"/>
      <c r="L11" s="197">
        <v>1403000</v>
      </c>
      <c r="N11" s="279">
        <v>1403000</v>
      </c>
    </row>
    <row r="12" spans="1:14">
      <c r="A12" s="215" t="s">
        <v>393</v>
      </c>
      <c r="B12" s="214" t="s">
        <v>394</v>
      </c>
      <c r="C12" s="212">
        <f>SUM(G12:H12)</f>
        <v>2608996</v>
      </c>
      <c r="D12" s="212"/>
      <c r="E12" s="212">
        <v>894060</v>
      </c>
      <c r="F12" s="221">
        <f>SUM(C12:E12)</f>
        <v>3503056</v>
      </c>
      <c r="G12" s="166">
        <v>969886</v>
      </c>
      <c r="H12" s="166">
        <v>1639110</v>
      </c>
      <c r="I12" s="221">
        <f>SUM(K12:L12)</f>
        <v>3503056</v>
      </c>
      <c r="J12" s="221">
        <f>SUM(M12:N12)</f>
        <v>3593172</v>
      </c>
      <c r="K12" s="197">
        <v>969886</v>
      </c>
      <c r="L12" s="197">
        <v>2533170</v>
      </c>
      <c r="M12">
        <v>1001002</v>
      </c>
      <c r="N12" s="279">
        <v>2592170</v>
      </c>
    </row>
    <row r="13" spans="1:14">
      <c r="A13" s="215" t="s">
        <v>395</v>
      </c>
      <c r="B13" s="214" t="s">
        <v>396</v>
      </c>
      <c r="C13" s="212"/>
      <c r="D13" s="212"/>
      <c r="E13" s="212"/>
      <c r="F13" s="221"/>
      <c r="G13" s="166"/>
      <c r="H13" s="166"/>
      <c r="I13" s="221"/>
      <c r="J13" s="221"/>
      <c r="K13" s="197"/>
      <c r="L13" s="197"/>
      <c r="N13" s="279"/>
    </row>
    <row r="14" spans="1:14">
      <c r="A14" s="216" t="s">
        <v>397</v>
      </c>
      <c r="B14" s="214" t="s">
        <v>398</v>
      </c>
      <c r="C14" s="212">
        <f>SUM(G14:H14)</f>
        <v>226000</v>
      </c>
      <c r="D14" s="212"/>
      <c r="E14" s="212">
        <v>500000</v>
      </c>
      <c r="F14" s="221">
        <f>SUM(C14:E14)</f>
        <v>726000</v>
      </c>
      <c r="G14" s="166"/>
      <c r="H14" s="166">
        <v>226000</v>
      </c>
      <c r="I14" s="221">
        <f>SUM(K14:L14)</f>
        <v>826000</v>
      </c>
      <c r="J14" s="221">
        <f>SUM(M14:N14)</f>
        <v>876000</v>
      </c>
      <c r="K14" s="197"/>
      <c r="L14" s="197">
        <v>826000</v>
      </c>
      <c r="N14" s="279">
        <v>876000</v>
      </c>
    </row>
    <row r="15" spans="1:14">
      <c r="A15" s="216" t="s">
        <v>399</v>
      </c>
      <c r="B15" s="214" t="s">
        <v>400</v>
      </c>
      <c r="C15" s="212"/>
      <c r="D15" s="212"/>
      <c r="E15" s="212">
        <v>200000</v>
      </c>
      <c r="F15" s="221">
        <f>SUM(C15:E15)</f>
        <v>200000</v>
      </c>
      <c r="G15" s="166"/>
      <c r="H15" s="166"/>
      <c r="I15" s="221">
        <f>SUM(K15:L15)</f>
        <v>200000</v>
      </c>
      <c r="J15" s="221">
        <f>SUM(M15:N15)</f>
        <v>70000</v>
      </c>
      <c r="K15" s="197"/>
      <c r="L15" s="197">
        <v>200000</v>
      </c>
      <c r="N15" s="279">
        <v>70000</v>
      </c>
    </row>
    <row r="16" spans="1:14">
      <c r="A16" s="216" t="s">
        <v>401</v>
      </c>
      <c r="B16" s="214" t="s">
        <v>402</v>
      </c>
      <c r="C16" s="212"/>
      <c r="D16" s="212"/>
      <c r="E16" s="212"/>
      <c r="F16" s="221"/>
      <c r="G16" s="166"/>
      <c r="H16" s="166"/>
      <c r="I16" s="221"/>
      <c r="J16" s="221"/>
      <c r="K16" s="197"/>
      <c r="L16" s="197"/>
      <c r="N16" s="279"/>
    </row>
    <row r="17" spans="1:19">
      <c r="A17" s="216" t="s">
        <v>403</v>
      </c>
      <c r="B17" s="214" t="s">
        <v>404</v>
      </c>
      <c r="C17" s="212"/>
      <c r="D17" s="212"/>
      <c r="E17" s="212"/>
      <c r="F17" s="221"/>
      <c r="G17" s="166"/>
      <c r="H17" s="166"/>
      <c r="I17" s="221"/>
      <c r="J17" s="221"/>
      <c r="K17" s="197"/>
      <c r="L17" s="197"/>
      <c r="N17" s="279"/>
    </row>
    <row r="18" spans="1:19">
      <c r="A18" s="216" t="s">
        <v>839</v>
      </c>
      <c r="B18" s="214" t="s">
        <v>405</v>
      </c>
      <c r="C18" s="212"/>
      <c r="D18" s="212"/>
      <c r="E18" s="212">
        <v>1971981</v>
      </c>
      <c r="F18" s="221">
        <f>SUM(C18:E18)</f>
        <v>1971981</v>
      </c>
      <c r="G18" s="166"/>
      <c r="H18" s="166"/>
      <c r="I18" s="221">
        <f>SUM(K18:L18)</f>
        <v>2395069</v>
      </c>
      <c r="J18" s="221">
        <f>SUM(M18:N18)</f>
        <v>4208886</v>
      </c>
      <c r="K18" s="197">
        <v>191175</v>
      </c>
      <c r="L18" s="197">
        <v>2203894</v>
      </c>
      <c r="M18">
        <v>448192</v>
      </c>
      <c r="N18" s="279">
        <v>3760694</v>
      </c>
    </row>
    <row r="19" spans="1:19">
      <c r="A19" s="217" t="s">
        <v>730</v>
      </c>
      <c r="B19" s="218" t="s">
        <v>407</v>
      </c>
      <c r="C19" s="212">
        <f>SUM(C6:C18)</f>
        <v>49472211</v>
      </c>
      <c r="D19" s="212"/>
      <c r="E19" s="212">
        <f>SUM(E6:E18)</f>
        <v>25885841</v>
      </c>
      <c r="F19" s="221">
        <f>SUM(C19:E19)</f>
        <v>75358052</v>
      </c>
      <c r="G19" s="166">
        <f t="shared" ref="G19:N19" si="0">SUM(G6:G18)</f>
        <v>12471821</v>
      </c>
      <c r="H19" s="166">
        <f t="shared" si="0"/>
        <v>37000390</v>
      </c>
      <c r="I19" s="221">
        <f t="shared" si="0"/>
        <v>77684879</v>
      </c>
      <c r="J19" s="221">
        <f t="shared" si="0"/>
        <v>81888666</v>
      </c>
      <c r="K19" s="197">
        <f t="shared" si="0"/>
        <v>13646335</v>
      </c>
      <c r="L19" s="197">
        <f t="shared" si="0"/>
        <v>64038544</v>
      </c>
      <c r="M19" s="157">
        <f t="shared" si="0"/>
        <v>15658730</v>
      </c>
      <c r="N19" s="279">
        <f t="shared" si="0"/>
        <v>66229936</v>
      </c>
      <c r="O19" s="157"/>
      <c r="S19" s="157"/>
    </row>
    <row r="20" spans="1:19">
      <c r="A20" s="216" t="s">
        <v>408</v>
      </c>
      <c r="B20" s="214" t="s">
        <v>409</v>
      </c>
      <c r="C20" s="212">
        <f>SUM(G20:H20)</f>
        <v>5241320</v>
      </c>
      <c r="D20" s="212"/>
      <c r="E20" s="212"/>
      <c r="F20" s="221">
        <f>SUM(C20:E20)</f>
        <v>5241320</v>
      </c>
      <c r="G20" s="166">
        <v>5241320</v>
      </c>
      <c r="H20" s="166"/>
      <c r="I20" s="221">
        <f>SUM(K20:L20)</f>
        <v>5616800</v>
      </c>
      <c r="J20" s="221">
        <v>5867120</v>
      </c>
      <c r="K20" s="197">
        <v>5616800</v>
      </c>
      <c r="L20" s="197"/>
      <c r="M20">
        <v>5867120</v>
      </c>
    </row>
    <row r="21" spans="1:19" ht="21" customHeight="1">
      <c r="A21" s="216" t="s">
        <v>410</v>
      </c>
      <c r="B21" s="214" t="s">
        <v>411</v>
      </c>
      <c r="C21" s="212">
        <f>SUM(G21:H21)</f>
        <v>948400</v>
      </c>
      <c r="D21" s="212">
        <v>240000</v>
      </c>
      <c r="E21" s="212">
        <v>435000</v>
      </c>
      <c r="F21" s="221">
        <f>SUM(C21:E21)</f>
        <v>1623400</v>
      </c>
      <c r="G21" s="166">
        <v>468400</v>
      </c>
      <c r="H21" s="166">
        <v>480000</v>
      </c>
      <c r="I21" s="221">
        <f>SUM(K21:L21)</f>
        <v>1188400</v>
      </c>
      <c r="J21" s="221">
        <f>SUM(M21:N21)</f>
        <v>2726772</v>
      </c>
      <c r="K21" s="197">
        <v>708400</v>
      </c>
      <c r="L21" s="197">
        <v>480000</v>
      </c>
      <c r="M21">
        <v>2246772</v>
      </c>
      <c r="N21">
        <v>480000</v>
      </c>
    </row>
    <row r="22" spans="1:19">
      <c r="A22" s="219" t="s">
        <v>412</v>
      </c>
      <c r="B22" s="214" t="s">
        <v>413</v>
      </c>
      <c r="C22" s="212">
        <f>SUM(G22:H22)</f>
        <v>400000</v>
      </c>
      <c r="D22" s="212"/>
      <c r="E22" s="212">
        <v>70000</v>
      </c>
      <c r="F22" s="221">
        <f>SUM(C22:E22)</f>
        <v>470000</v>
      </c>
      <c r="G22" s="166">
        <v>400000</v>
      </c>
      <c r="H22" s="166"/>
      <c r="I22" s="221">
        <f>SUM(K22:L22)</f>
        <v>905000</v>
      </c>
      <c r="J22" s="221">
        <f>SUM(M22:N22)</f>
        <v>524884</v>
      </c>
      <c r="K22" s="197">
        <v>400000</v>
      </c>
      <c r="L22" s="197">
        <v>505000</v>
      </c>
      <c r="M22">
        <v>403884</v>
      </c>
      <c r="N22">
        <v>121000</v>
      </c>
    </row>
    <row r="23" spans="1:19">
      <c r="A23" s="220" t="s">
        <v>731</v>
      </c>
      <c r="B23" s="218" t="s">
        <v>414</v>
      </c>
      <c r="C23" s="212">
        <f t="shared" ref="C23:H23" si="1">SUM(C20:C22)</f>
        <v>6589720</v>
      </c>
      <c r="D23" s="212">
        <f t="shared" si="1"/>
        <v>240000</v>
      </c>
      <c r="E23" s="212">
        <f t="shared" si="1"/>
        <v>505000</v>
      </c>
      <c r="F23" s="221">
        <f t="shared" si="1"/>
        <v>7334720</v>
      </c>
      <c r="G23" s="166">
        <f t="shared" si="1"/>
        <v>6109720</v>
      </c>
      <c r="H23" s="166">
        <f t="shared" si="1"/>
        <v>480000</v>
      </c>
      <c r="I23" s="221">
        <f t="shared" ref="I23:N23" si="2">SUM(I20:I22)</f>
        <v>7710200</v>
      </c>
      <c r="J23" s="221">
        <f t="shared" si="2"/>
        <v>9118776</v>
      </c>
      <c r="K23" s="197">
        <f t="shared" si="2"/>
        <v>6725200</v>
      </c>
      <c r="L23" s="197">
        <f t="shared" si="2"/>
        <v>985000</v>
      </c>
      <c r="M23" s="157">
        <f t="shared" si="2"/>
        <v>8517776</v>
      </c>
      <c r="N23">
        <f t="shared" si="2"/>
        <v>601000</v>
      </c>
    </row>
    <row r="24" spans="1:19">
      <c r="A24" s="217" t="s">
        <v>11</v>
      </c>
      <c r="B24" s="218" t="s">
        <v>415</v>
      </c>
      <c r="C24" s="221">
        <f>SUM(C23,C19)</f>
        <v>56061931</v>
      </c>
      <c r="D24" s="221">
        <f>SUM(D19+D23)</f>
        <v>240000</v>
      </c>
      <c r="E24" s="221">
        <f>SUM(E23,E19)</f>
        <v>26390841</v>
      </c>
      <c r="F24" s="221">
        <f>SUM(F19+F23)</f>
        <v>82692772</v>
      </c>
      <c r="G24" s="166">
        <f>SUM(G23,G19)</f>
        <v>18581541</v>
      </c>
      <c r="H24" s="166">
        <f>SUM(H23,H19)</f>
        <v>37480390</v>
      </c>
      <c r="I24" s="221">
        <f t="shared" ref="I24:N24" si="3">SUM(I19+I23)</f>
        <v>85395079</v>
      </c>
      <c r="J24" s="221">
        <f t="shared" si="3"/>
        <v>91007442</v>
      </c>
      <c r="K24" s="197">
        <f t="shared" si="3"/>
        <v>20371535</v>
      </c>
      <c r="L24" s="197">
        <f t="shared" si="3"/>
        <v>65023544</v>
      </c>
      <c r="M24" s="157">
        <f t="shared" si="3"/>
        <v>24176506</v>
      </c>
      <c r="N24" s="157">
        <f t="shared" si="3"/>
        <v>66830936</v>
      </c>
      <c r="S24" s="157"/>
    </row>
    <row r="25" spans="1:19">
      <c r="A25" s="220" t="s">
        <v>840</v>
      </c>
      <c r="B25" s="218" t="s">
        <v>416</v>
      </c>
      <c r="C25" s="221">
        <f>SUM(G25:H25)</f>
        <v>13247323</v>
      </c>
      <c r="D25" s="221">
        <v>53800</v>
      </c>
      <c r="E25" s="221">
        <v>5907919</v>
      </c>
      <c r="F25" s="250">
        <f>SUM(C25:E25)</f>
        <v>19209042</v>
      </c>
      <c r="G25" s="166">
        <v>4700873</v>
      </c>
      <c r="H25" s="166">
        <v>8546450</v>
      </c>
      <c r="I25" s="250">
        <f>SUM(K25:L25)</f>
        <v>19812674</v>
      </c>
      <c r="J25" s="250">
        <f>SUM(M25:N25)</f>
        <v>20492857</v>
      </c>
      <c r="K25" s="197">
        <v>5153442</v>
      </c>
      <c r="L25" s="197">
        <v>14659232</v>
      </c>
      <c r="M25">
        <v>5914967</v>
      </c>
      <c r="N25">
        <v>14577890</v>
      </c>
    </row>
    <row r="26" spans="1:19">
      <c r="A26" s="216" t="s">
        <v>417</v>
      </c>
      <c r="B26" s="214" t="s">
        <v>418</v>
      </c>
      <c r="C26" s="212">
        <f>SUM(G26:H26)</f>
        <v>190000</v>
      </c>
      <c r="D26" s="212"/>
      <c r="E26" s="212">
        <v>240000</v>
      </c>
      <c r="F26" s="221">
        <f>SUM(C26:E26)</f>
        <v>430000</v>
      </c>
      <c r="G26" s="166">
        <v>40000</v>
      </c>
      <c r="H26" s="166">
        <v>150000</v>
      </c>
      <c r="I26" s="221">
        <f>SUM(K26:L26)</f>
        <v>780000</v>
      </c>
      <c r="J26" s="221">
        <f>SUM(M26:N26)</f>
        <v>1265000</v>
      </c>
      <c r="K26" s="197">
        <v>290000</v>
      </c>
      <c r="L26" s="197">
        <v>490000</v>
      </c>
      <c r="M26">
        <v>390000</v>
      </c>
      <c r="N26">
        <v>875000</v>
      </c>
    </row>
    <row r="27" spans="1:19">
      <c r="A27" s="216" t="s">
        <v>419</v>
      </c>
      <c r="B27" s="214" t="s">
        <v>420</v>
      </c>
      <c r="C27" s="212">
        <f>SUM(G27:H27)</f>
        <v>9504000</v>
      </c>
      <c r="D27" s="212"/>
      <c r="E27" s="212">
        <v>900000</v>
      </c>
      <c r="F27" s="221">
        <f>SUM(C27:E27)</f>
        <v>10404000</v>
      </c>
      <c r="G27" s="251">
        <v>8260000</v>
      </c>
      <c r="H27" s="166">
        <v>1244000</v>
      </c>
      <c r="I27" s="221">
        <f>SUM(K27:L27)</f>
        <v>9704000</v>
      </c>
      <c r="J27" s="221">
        <f>SUM(M27:N27)</f>
        <v>8359000</v>
      </c>
      <c r="K27" s="197">
        <v>8260000</v>
      </c>
      <c r="L27" s="197">
        <v>1444000</v>
      </c>
      <c r="M27">
        <v>7160000</v>
      </c>
      <c r="N27">
        <v>1199000</v>
      </c>
    </row>
    <row r="28" spans="1:19">
      <c r="A28" s="216" t="s">
        <v>421</v>
      </c>
      <c r="B28" s="214" t="s">
        <v>422</v>
      </c>
      <c r="C28" s="212"/>
      <c r="D28" s="212"/>
      <c r="E28" s="212"/>
      <c r="F28" s="221"/>
      <c r="G28" s="166"/>
      <c r="H28" s="166"/>
      <c r="I28" s="221"/>
      <c r="J28" s="221"/>
      <c r="K28" s="197"/>
      <c r="L28" s="197"/>
    </row>
    <row r="29" spans="1:19">
      <c r="A29" s="220" t="s">
        <v>741</v>
      </c>
      <c r="B29" s="218" t="s">
        <v>423</v>
      </c>
      <c r="C29" s="212">
        <f>SUM(C26:C28)</f>
        <v>9694000</v>
      </c>
      <c r="D29" s="212"/>
      <c r="E29" s="212">
        <f t="shared" ref="E29:N29" si="4">SUM(E26:E28)</f>
        <v>1140000</v>
      </c>
      <c r="F29" s="221">
        <f t="shared" si="4"/>
        <v>10834000</v>
      </c>
      <c r="G29" s="166">
        <f t="shared" si="4"/>
        <v>8300000</v>
      </c>
      <c r="H29" s="166">
        <f t="shared" si="4"/>
        <v>1394000</v>
      </c>
      <c r="I29" s="221">
        <f t="shared" si="4"/>
        <v>10484000</v>
      </c>
      <c r="J29" s="221">
        <f t="shared" si="4"/>
        <v>9624000</v>
      </c>
      <c r="K29" s="197">
        <f t="shared" si="4"/>
        <v>8550000</v>
      </c>
      <c r="L29" s="197">
        <f t="shared" si="4"/>
        <v>1934000</v>
      </c>
      <c r="M29" s="157">
        <f t="shared" si="4"/>
        <v>7550000</v>
      </c>
      <c r="N29">
        <f t="shared" si="4"/>
        <v>2074000</v>
      </c>
      <c r="S29" s="157"/>
    </row>
    <row r="30" spans="1:19">
      <c r="A30" s="216" t="s">
        <v>424</v>
      </c>
      <c r="B30" s="214" t="s">
        <v>425</v>
      </c>
      <c r="C30" s="212">
        <f>SUM(G30:H30)</f>
        <v>50000</v>
      </c>
      <c r="D30" s="212"/>
      <c r="E30" s="212">
        <v>665827</v>
      </c>
      <c r="F30" s="221">
        <f t="shared" ref="F30:F39" si="5">SUM(C30:E30)</f>
        <v>715827</v>
      </c>
      <c r="G30" s="166">
        <v>50000</v>
      </c>
      <c r="H30" s="166"/>
      <c r="I30" s="221">
        <f>SUM(K30:L30)</f>
        <v>965827</v>
      </c>
      <c r="J30" s="221">
        <f>SUM(M30:N30)</f>
        <v>496127</v>
      </c>
      <c r="K30" s="197">
        <v>200000</v>
      </c>
      <c r="L30" s="197">
        <v>765827</v>
      </c>
      <c r="M30">
        <v>220300</v>
      </c>
      <c r="N30">
        <v>275827</v>
      </c>
    </row>
    <row r="31" spans="1:19">
      <c r="A31" s="216" t="s">
        <v>426</v>
      </c>
      <c r="B31" s="214" t="s">
        <v>427</v>
      </c>
      <c r="C31" s="212">
        <f>SUM(G31:H31)</f>
        <v>763100</v>
      </c>
      <c r="D31" s="212"/>
      <c r="E31" s="212">
        <v>240000</v>
      </c>
      <c r="F31" s="221">
        <f t="shared" si="5"/>
        <v>1003100</v>
      </c>
      <c r="G31" s="166">
        <v>623100</v>
      </c>
      <c r="H31" s="166">
        <v>140000</v>
      </c>
      <c r="I31" s="221">
        <f>SUM(K31:L31)</f>
        <v>1003100</v>
      </c>
      <c r="J31" s="221">
        <f>SUM(M31:N31)</f>
        <v>952800</v>
      </c>
      <c r="K31" s="197">
        <v>623100</v>
      </c>
      <c r="L31" s="197">
        <v>380000</v>
      </c>
      <c r="M31">
        <v>642800</v>
      </c>
      <c r="N31">
        <v>310000</v>
      </c>
    </row>
    <row r="32" spans="1:19" ht="15" customHeight="1">
      <c r="A32" s="220" t="s">
        <v>12</v>
      </c>
      <c r="B32" s="218" t="s">
        <v>428</v>
      </c>
      <c r="C32" s="212">
        <f>SUM(C30:C31)</f>
        <v>813100</v>
      </c>
      <c r="D32" s="212"/>
      <c r="E32" s="212">
        <f>SUM(E30:E31)</f>
        <v>905827</v>
      </c>
      <c r="F32" s="221">
        <f t="shared" si="5"/>
        <v>1718927</v>
      </c>
      <c r="G32" s="166">
        <f t="shared" ref="G32:N32" si="6">SUM(G30:G31)</f>
        <v>673100</v>
      </c>
      <c r="H32" s="166">
        <f t="shared" si="6"/>
        <v>140000</v>
      </c>
      <c r="I32" s="221">
        <f t="shared" si="6"/>
        <v>1968927</v>
      </c>
      <c r="J32" s="221">
        <f t="shared" si="6"/>
        <v>1448927</v>
      </c>
      <c r="K32" s="197">
        <f t="shared" si="6"/>
        <v>823100</v>
      </c>
      <c r="L32" s="197">
        <f t="shared" si="6"/>
        <v>1145827</v>
      </c>
      <c r="M32" s="157">
        <f t="shared" si="6"/>
        <v>863100</v>
      </c>
      <c r="N32">
        <f t="shared" si="6"/>
        <v>585827</v>
      </c>
      <c r="S32" s="157"/>
    </row>
    <row r="33" spans="1:19">
      <c r="A33" s="216" t="s">
        <v>429</v>
      </c>
      <c r="B33" s="214" t="s">
        <v>430</v>
      </c>
      <c r="C33" s="212">
        <f>SUM(G33:H33)</f>
        <v>6897000</v>
      </c>
      <c r="D33" s="212"/>
      <c r="E33" s="212">
        <v>400000</v>
      </c>
      <c r="F33" s="221">
        <f t="shared" si="5"/>
        <v>7297000</v>
      </c>
      <c r="G33" s="166">
        <v>5997000</v>
      </c>
      <c r="H33" s="166">
        <v>900000</v>
      </c>
      <c r="I33" s="221">
        <f t="shared" ref="I33:I39" si="7">SUM(K33:L33)</f>
        <v>7597000</v>
      </c>
      <c r="J33" s="221">
        <f t="shared" ref="J33:J39" si="8">SUM(M33:N33)</f>
        <v>8232000</v>
      </c>
      <c r="K33" s="197">
        <v>5997000</v>
      </c>
      <c r="L33" s="197">
        <v>1600000</v>
      </c>
      <c r="M33">
        <v>6997000</v>
      </c>
      <c r="N33">
        <v>1235000</v>
      </c>
    </row>
    <row r="34" spans="1:19">
      <c r="A34" s="216" t="s">
        <v>431</v>
      </c>
      <c r="B34" s="214" t="s">
        <v>432</v>
      </c>
      <c r="C34" s="212">
        <f>SUM(G34:H34)</f>
        <v>16354900</v>
      </c>
      <c r="D34" s="212">
        <v>560000</v>
      </c>
      <c r="E34" s="212"/>
      <c r="F34" s="221">
        <f t="shared" si="5"/>
        <v>16914900</v>
      </c>
      <c r="G34" s="166">
        <v>16354900</v>
      </c>
      <c r="H34" s="166"/>
      <c r="I34" s="221">
        <f t="shared" si="7"/>
        <v>16914900</v>
      </c>
      <c r="J34" s="221">
        <f t="shared" si="8"/>
        <v>16914900</v>
      </c>
      <c r="K34" s="197">
        <v>16914900</v>
      </c>
      <c r="L34" s="197"/>
      <c r="M34">
        <v>16914900</v>
      </c>
    </row>
    <row r="35" spans="1:19">
      <c r="A35" s="216" t="s">
        <v>841</v>
      </c>
      <c r="B35" s="214" t="s">
        <v>433</v>
      </c>
      <c r="C35" s="212">
        <f>SUM(G35:H35)</f>
        <v>150000</v>
      </c>
      <c r="D35" s="212"/>
      <c r="E35" s="212"/>
      <c r="F35" s="221">
        <f t="shared" si="5"/>
        <v>150000</v>
      </c>
      <c r="G35" s="166">
        <v>150000</v>
      </c>
      <c r="H35" s="166"/>
      <c r="I35" s="221">
        <f t="shared" si="7"/>
        <v>200000</v>
      </c>
      <c r="J35" s="221">
        <f t="shared" si="8"/>
        <v>350000</v>
      </c>
      <c r="K35" s="197">
        <v>150000</v>
      </c>
      <c r="L35" s="197">
        <v>50000</v>
      </c>
      <c r="M35">
        <v>300000</v>
      </c>
      <c r="N35">
        <v>50000</v>
      </c>
    </row>
    <row r="36" spans="1:19">
      <c r="A36" s="216" t="s">
        <v>435</v>
      </c>
      <c r="B36" s="214" t="s">
        <v>436</v>
      </c>
      <c r="C36" s="212">
        <f>SUM(G36:H36)</f>
        <v>3130000</v>
      </c>
      <c r="D36" s="212"/>
      <c r="E36" s="212">
        <v>300000</v>
      </c>
      <c r="F36" s="221">
        <f t="shared" si="5"/>
        <v>3430000</v>
      </c>
      <c r="G36" s="166">
        <v>2830000</v>
      </c>
      <c r="H36" s="166">
        <v>300000</v>
      </c>
      <c r="I36" s="221">
        <f t="shared" si="7"/>
        <v>3380000</v>
      </c>
      <c r="J36" s="221">
        <f t="shared" si="8"/>
        <v>8035676</v>
      </c>
      <c r="K36" s="197">
        <v>2830000</v>
      </c>
      <c r="L36" s="197">
        <v>550000</v>
      </c>
      <c r="M36">
        <v>7380000</v>
      </c>
      <c r="N36">
        <v>655676</v>
      </c>
    </row>
    <row r="37" spans="1:19">
      <c r="A37" s="222" t="s">
        <v>842</v>
      </c>
      <c r="B37" s="214" t="s">
        <v>437</v>
      </c>
      <c r="C37" s="212"/>
      <c r="D37" s="212">
        <v>2100000</v>
      </c>
      <c r="E37" s="212"/>
      <c r="F37" s="221">
        <f t="shared" si="5"/>
        <v>2100000</v>
      </c>
      <c r="G37" s="166"/>
      <c r="H37" s="166"/>
      <c r="I37" s="221">
        <f t="shared" si="7"/>
        <v>2100000</v>
      </c>
      <c r="J37" s="221">
        <f t="shared" si="8"/>
        <v>2650000</v>
      </c>
      <c r="K37" s="197">
        <v>2100000</v>
      </c>
      <c r="L37" s="197"/>
      <c r="M37">
        <v>2650000</v>
      </c>
    </row>
    <row r="38" spans="1:19">
      <c r="A38" s="219" t="s">
        <v>439</v>
      </c>
      <c r="B38" s="214" t="s">
        <v>440</v>
      </c>
      <c r="C38" s="212">
        <f>SUM(G38:H38)</f>
        <v>850000</v>
      </c>
      <c r="D38" s="212"/>
      <c r="E38" s="212"/>
      <c r="F38" s="221">
        <f t="shared" si="5"/>
        <v>850000</v>
      </c>
      <c r="G38" s="166">
        <v>410000</v>
      </c>
      <c r="H38" s="166">
        <v>440000</v>
      </c>
      <c r="I38" s="221">
        <f t="shared" si="7"/>
        <v>1871000</v>
      </c>
      <c r="J38" s="221">
        <f t="shared" si="8"/>
        <v>3370758</v>
      </c>
      <c r="K38" s="197">
        <v>810000</v>
      </c>
      <c r="L38" s="197">
        <v>1061000</v>
      </c>
      <c r="M38">
        <v>2124758</v>
      </c>
      <c r="N38">
        <v>1246000</v>
      </c>
    </row>
    <row r="39" spans="1:19">
      <c r="A39" s="216" t="s">
        <v>843</v>
      </c>
      <c r="B39" s="214" t="s">
        <v>441</v>
      </c>
      <c r="C39" s="212">
        <f>SUM(G39:H39)</f>
        <v>12774796</v>
      </c>
      <c r="D39" s="212"/>
      <c r="E39" s="212">
        <v>1621000</v>
      </c>
      <c r="F39" s="221">
        <f t="shared" si="5"/>
        <v>14395796</v>
      </c>
      <c r="G39" s="166">
        <v>9331096</v>
      </c>
      <c r="H39" s="166">
        <v>3443700</v>
      </c>
      <c r="I39" s="221">
        <f t="shared" si="7"/>
        <v>13774796</v>
      </c>
      <c r="J39" s="221">
        <f t="shared" si="8"/>
        <v>15145038</v>
      </c>
      <c r="K39" s="197">
        <v>9331096</v>
      </c>
      <c r="L39" s="197">
        <v>4443700</v>
      </c>
      <c r="M39">
        <v>9866338</v>
      </c>
      <c r="N39">
        <v>5278700</v>
      </c>
    </row>
    <row r="40" spans="1:19">
      <c r="A40" s="220" t="s">
        <v>746</v>
      </c>
      <c r="B40" s="218" t="s">
        <v>443</v>
      </c>
      <c r="C40" s="212">
        <f t="shared" ref="C40:H40" si="9">SUM(C33:C39)</f>
        <v>40156696</v>
      </c>
      <c r="D40" s="212">
        <f t="shared" si="9"/>
        <v>2660000</v>
      </c>
      <c r="E40" s="212">
        <f t="shared" si="9"/>
        <v>2321000</v>
      </c>
      <c r="F40" s="221">
        <f t="shared" si="9"/>
        <v>45137696</v>
      </c>
      <c r="G40" s="166">
        <f t="shared" si="9"/>
        <v>35072996</v>
      </c>
      <c r="H40" s="166">
        <f t="shared" si="9"/>
        <v>5083700</v>
      </c>
      <c r="I40" s="221">
        <f t="shared" ref="I40:N40" si="10">SUM(I33:I39)</f>
        <v>45837696</v>
      </c>
      <c r="J40" s="221">
        <f t="shared" si="10"/>
        <v>54698372</v>
      </c>
      <c r="K40" s="197">
        <f t="shared" si="10"/>
        <v>38132996</v>
      </c>
      <c r="L40" s="197">
        <f t="shared" si="10"/>
        <v>7704700</v>
      </c>
      <c r="M40" s="157">
        <f t="shared" si="10"/>
        <v>46232996</v>
      </c>
      <c r="N40">
        <f t="shared" si="10"/>
        <v>8465376</v>
      </c>
      <c r="S40" s="157"/>
    </row>
    <row r="41" spans="1:19">
      <c r="A41" s="216" t="s">
        <v>444</v>
      </c>
      <c r="B41" s="214" t="s">
        <v>445</v>
      </c>
      <c r="C41" s="212">
        <f>SUM(G41:H41)</f>
        <v>85000</v>
      </c>
      <c r="D41" s="212"/>
      <c r="E41" s="212">
        <v>200000</v>
      </c>
      <c r="F41" s="221">
        <f>SUM(C41:E41)</f>
        <v>285000</v>
      </c>
      <c r="G41" s="166">
        <v>5000</v>
      </c>
      <c r="H41" s="166">
        <v>80000</v>
      </c>
      <c r="I41" s="221">
        <f>SUM(K41:L41)</f>
        <v>385000</v>
      </c>
      <c r="J41" s="221">
        <f>SUM(M41:N41)</f>
        <v>431000</v>
      </c>
      <c r="K41" s="197">
        <v>55000</v>
      </c>
      <c r="L41" s="197">
        <v>330000</v>
      </c>
      <c r="M41">
        <v>55000</v>
      </c>
      <c r="N41">
        <v>376000</v>
      </c>
    </row>
    <row r="42" spans="1:19">
      <c r="A42" s="216" t="s">
        <v>446</v>
      </c>
      <c r="B42" s="214" t="s">
        <v>447</v>
      </c>
      <c r="C42" s="212"/>
      <c r="D42" s="212"/>
      <c r="E42" s="212"/>
      <c r="F42" s="221"/>
      <c r="G42" s="166"/>
      <c r="H42" s="166"/>
      <c r="I42" s="221"/>
      <c r="J42" s="221">
        <f>SUM(M42:N42)</f>
        <v>305000</v>
      </c>
      <c r="K42" s="197"/>
      <c r="L42" s="197"/>
      <c r="M42">
        <v>305000</v>
      </c>
    </row>
    <row r="43" spans="1:19">
      <c r="A43" s="220" t="s">
        <v>747</v>
      </c>
      <c r="B43" s="218" t="s">
        <v>448</v>
      </c>
      <c r="C43" s="212">
        <f>SUM(C41:C42)</f>
        <v>85000</v>
      </c>
      <c r="D43" s="212"/>
      <c r="E43" s="212">
        <f>SUM(E41:E42)</f>
        <v>200000</v>
      </c>
      <c r="F43" s="221">
        <f>SUM(C43:E43)</f>
        <v>285000</v>
      </c>
      <c r="G43" s="166">
        <f t="shared" ref="G43:N43" si="11">SUM(G41:G42)</f>
        <v>5000</v>
      </c>
      <c r="H43" s="166">
        <f t="shared" si="11"/>
        <v>80000</v>
      </c>
      <c r="I43" s="221">
        <f t="shared" si="11"/>
        <v>385000</v>
      </c>
      <c r="J43" s="221">
        <f t="shared" si="11"/>
        <v>736000</v>
      </c>
      <c r="K43" s="197">
        <f t="shared" si="11"/>
        <v>55000</v>
      </c>
      <c r="L43" s="197">
        <f t="shared" si="11"/>
        <v>330000</v>
      </c>
      <c r="M43" s="157">
        <f t="shared" si="11"/>
        <v>360000</v>
      </c>
      <c r="N43">
        <f t="shared" si="11"/>
        <v>376000</v>
      </c>
      <c r="S43" s="157"/>
    </row>
    <row r="44" spans="1:19">
      <c r="A44" s="216" t="s">
        <v>449</v>
      </c>
      <c r="B44" s="214" t="s">
        <v>450</v>
      </c>
      <c r="C44" s="212">
        <f>SUM(G44:H44)</f>
        <v>13174970</v>
      </c>
      <c r="D44" s="212">
        <v>81000</v>
      </c>
      <c r="E44" s="212">
        <v>1150360</v>
      </c>
      <c r="F44" s="221">
        <f>SUM(C44:E44)</f>
        <v>14406330</v>
      </c>
      <c r="G44" s="166">
        <v>11488470</v>
      </c>
      <c r="H44" s="166">
        <v>1686500</v>
      </c>
      <c r="I44" s="221">
        <f>SUM(K44:L44)</f>
        <v>12273272</v>
      </c>
      <c r="J44" s="221">
        <f>SUM(M44:N44)</f>
        <v>15542806</v>
      </c>
      <c r="K44" s="197">
        <v>9486772</v>
      </c>
      <c r="L44" s="197">
        <v>2786500</v>
      </c>
      <c r="M44">
        <v>13227272</v>
      </c>
      <c r="N44">
        <v>2315534</v>
      </c>
    </row>
    <row r="45" spans="1:19">
      <c r="A45" s="216" t="s">
        <v>451</v>
      </c>
      <c r="B45" s="214" t="s">
        <v>452</v>
      </c>
      <c r="C45" s="212">
        <f>SUM(G45:H45)</f>
        <v>500000</v>
      </c>
      <c r="D45" s="212"/>
      <c r="E45" s="212"/>
      <c r="F45" s="221">
        <f>SUM(C45:E45)</f>
        <v>500000</v>
      </c>
      <c r="G45" s="166">
        <v>500000</v>
      </c>
      <c r="H45" s="166"/>
      <c r="I45" s="221">
        <f>SUM(K45:L45)</f>
        <v>500000</v>
      </c>
      <c r="J45" s="221">
        <f>SUM(M45:N45)</f>
        <v>2700000</v>
      </c>
      <c r="K45" s="197">
        <v>500000</v>
      </c>
      <c r="L45" s="197"/>
      <c r="M45">
        <v>2700000</v>
      </c>
    </row>
    <row r="46" spans="1:19">
      <c r="A46" s="216" t="s">
        <v>844</v>
      </c>
      <c r="B46" s="214" t="s">
        <v>453</v>
      </c>
      <c r="C46" s="212"/>
      <c r="D46" s="212"/>
      <c r="E46" s="212"/>
      <c r="F46" s="221"/>
      <c r="G46" s="166"/>
      <c r="H46" s="166"/>
      <c r="I46" s="221"/>
      <c r="J46" s="221"/>
      <c r="K46" s="197"/>
      <c r="L46" s="197"/>
    </row>
    <row r="47" spans="1:19">
      <c r="A47" s="216" t="s">
        <v>845</v>
      </c>
      <c r="B47" s="214" t="s">
        <v>455</v>
      </c>
      <c r="C47" s="212"/>
      <c r="D47" s="212"/>
      <c r="E47" s="212"/>
      <c r="F47" s="221"/>
      <c r="G47" s="166"/>
      <c r="H47" s="166"/>
      <c r="I47" s="221"/>
      <c r="J47" s="221"/>
      <c r="K47" s="197"/>
      <c r="L47" s="197"/>
    </row>
    <row r="48" spans="1:19">
      <c r="A48" s="216" t="s">
        <v>459</v>
      </c>
      <c r="B48" s="214" t="s">
        <v>460</v>
      </c>
      <c r="C48" s="212">
        <f>SUM(G48:H48)</f>
        <v>954000</v>
      </c>
      <c r="D48" s="212"/>
      <c r="E48" s="212"/>
      <c r="F48" s="221">
        <f>SUM(C48:E48)</f>
        <v>954000</v>
      </c>
      <c r="G48" s="166">
        <v>954000</v>
      </c>
      <c r="H48" s="166"/>
      <c r="I48" s="221">
        <f>SUM(K48:L48)</f>
        <v>954360</v>
      </c>
      <c r="J48" s="221">
        <f>SUM(M48:N48)</f>
        <v>1356181</v>
      </c>
      <c r="K48" s="197">
        <v>954000</v>
      </c>
      <c r="L48" s="197">
        <v>360</v>
      </c>
      <c r="M48">
        <v>954000</v>
      </c>
      <c r="N48">
        <v>402181</v>
      </c>
    </row>
    <row r="49" spans="1:19">
      <c r="A49" s="220" t="s">
        <v>750</v>
      </c>
      <c r="B49" s="218" t="s">
        <v>461</v>
      </c>
      <c r="C49" s="212">
        <f t="shared" ref="C49:H49" si="12">SUM(C44:C48)</f>
        <v>14628970</v>
      </c>
      <c r="D49" s="212">
        <f t="shared" si="12"/>
        <v>81000</v>
      </c>
      <c r="E49" s="212">
        <f t="shared" si="12"/>
        <v>1150360</v>
      </c>
      <c r="F49" s="221">
        <f t="shared" si="12"/>
        <v>15860330</v>
      </c>
      <c r="G49" s="166">
        <f t="shared" si="12"/>
        <v>12942470</v>
      </c>
      <c r="H49" s="166">
        <f t="shared" si="12"/>
        <v>1686500</v>
      </c>
      <c r="I49" s="221">
        <f t="shared" ref="I49:N49" si="13">SUM(I44:I48)</f>
        <v>13727632</v>
      </c>
      <c r="J49" s="221">
        <f t="shared" si="13"/>
        <v>19598987</v>
      </c>
      <c r="K49" s="197">
        <f t="shared" si="13"/>
        <v>10940772</v>
      </c>
      <c r="L49" s="197">
        <f t="shared" si="13"/>
        <v>2786860</v>
      </c>
      <c r="M49" s="157">
        <f t="shared" si="13"/>
        <v>16881272</v>
      </c>
      <c r="N49">
        <f t="shared" si="13"/>
        <v>2717715</v>
      </c>
      <c r="S49" s="157"/>
    </row>
    <row r="50" spans="1:19">
      <c r="A50" s="220" t="s">
        <v>751</v>
      </c>
      <c r="B50" s="218" t="s">
        <v>462</v>
      </c>
      <c r="C50" s="221">
        <f>SUM(C49,C43,C40,C32,C29)</f>
        <v>65377766</v>
      </c>
      <c r="D50" s="221">
        <f>SUM(D29+D32+D40+D43+D49)</f>
        <v>2741000</v>
      </c>
      <c r="E50" s="221">
        <f>SUM(E29+E32+E40+E43+E49)</f>
        <v>5717187</v>
      </c>
      <c r="F50" s="221">
        <f>SUM(C50:E50)</f>
        <v>73835953</v>
      </c>
      <c r="G50" s="166">
        <f t="shared" ref="G50:L50" si="14">SUM(G29+G32+G40+G43+G49)</f>
        <v>56993566</v>
      </c>
      <c r="H50" s="166">
        <f t="shared" si="14"/>
        <v>8384200</v>
      </c>
      <c r="I50" s="221">
        <f t="shared" si="14"/>
        <v>72403255</v>
      </c>
      <c r="J50" s="221">
        <f t="shared" si="14"/>
        <v>86106286</v>
      </c>
      <c r="K50" s="197">
        <f t="shared" si="14"/>
        <v>58501868</v>
      </c>
      <c r="L50" s="197">
        <f t="shared" si="14"/>
        <v>13901387</v>
      </c>
      <c r="M50" s="157"/>
      <c r="N50">
        <f>SUM(N29+N32+N40+N43+N49)</f>
        <v>14218918</v>
      </c>
      <c r="S50" s="157"/>
    </row>
    <row r="51" spans="1:19">
      <c r="A51" s="223" t="s">
        <v>463</v>
      </c>
      <c r="B51" s="214" t="s">
        <v>464</v>
      </c>
      <c r="C51" s="212"/>
      <c r="D51" s="212"/>
      <c r="E51" s="212"/>
      <c r="F51" s="221"/>
      <c r="G51" s="166"/>
      <c r="H51" s="166"/>
      <c r="I51" s="221"/>
      <c r="J51" s="221"/>
      <c r="K51" s="197"/>
      <c r="L51" s="197"/>
    </row>
    <row r="52" spans="1:19">
      <c r="A52" s="223" t="s">
        <v>775</v>
      </c>
      <c r="B52" s="214" t="s">
        <v>465</v>
      </c>
      <c r="C52" s="212"/>
      <c r="D52" s="212"/>
      <c r="E52" s="212"/>
      <c r="F52" s="221"/>
      <c r="G52" s="166"/>
      <c r="H52" s="166"/>
      <c r="I52" s="221"/>
      <c r="J52" s="221">
        <v>6000</v>
      </c>
      <c r="K52" s="197"/>
      <c r="L52" s="197"/>
    </row>
    <row r="53" spans="1:19">
      <c r="A53" s="224" t="s">
        <v>846</v>
      </c>
      <c r="B53" s="214" t="s">
        <v>466</v>
      </c>
      <c r="C53" s="212"/>
      <c r="D53" s="212"/>
      <c r="E53" s="212"/>
      <c r="F53" s="221"/>
      <c r="G53" s="166"/>
      <c r="H53" s="166"/>
      <c r="I53" s="221"/>
      <c r="J53" s="221"/>
      <c r="K53" s="197"/>
      <c r="L53" s="197"/>
    </row>
    <row r="54" spans="1:19">
      <c r="A54" s="224" t="s">
        <v>847</v>
      </c>
      <c r="B54" s="214" t="s">
        <v>467</v>
      </c>
      <c r="C54" s="212"/>
      <c r="D54" s="212"/>
      <c r="E54" s="212"/>
      <c r="F54" s="221">
        <f>SUM(C54:E54)</f>
        <v>0</v>
      </c>
      <c r="G54" s="166"/>
      <c r="H54" s="166"/>
      <c r="I54" s="221"/>
      <c r="J54" s="221"/>
      <c r="K54" s="197"/>
      <c r="L54" s="197"/>
    </row>
    <row r="55" spans="1:19">
      <c r="A55" s="224" t="s">
        <v>848</v>
      </c>
      <c r="B55" s="214" t="s">
        <v>468</v>
      </c>
      <c r="C55" s="212"/>
      <c r="D55" s="212"/>
      <c r="E55" s="212"/>
      <c r="F55" s="221"/>
      <c r="G55" s="166"/>
      <c r="H55" s="166"/>
      <c r="I55" s="221"/>
      <c r="J55" s="221"/>
      <c r="K55" s="197"/>
      <c r="L55" s="197"/>
    </row>
    <row r="56" spans="1:19">
      <c r="A56" s="223" t="s">
        <v>849</v>
      </c>
      <c r="B56" s="214" t="s">
        <v>469</v>
      </c>
      <c r="C56" s="212"/>
      <c r="D56" s="212"/>
      <c r="E56" s="212"/>
      <c r="F56" s="221">
        <f>SUM(C56:E56)</f>
        <v>0</v>
      </c>
      <c r="G56" s="166"/>
      <c r="H56" s="166"/>
      <c r="I56" s="221"/>
      <c r="J56" s="221"/>
      <c r="K56" s="197"/>
      <c r="L56" s="197"/>
    </row>
    <row r="57" spans="1:19">
      <c r="A57" s="223" t="s">
        <v>850</v>
      </c>
      <c r="B57" s="214" t="s">
        <v>470</v>
      </c>
      <c r="C57" s="212">
        <f>SUM(G57:H57)</f>
        <v>450000</v>
      </c>
      <c r="D57" s="212"/>
      <c r="E57" s="212"/>
      <c r="F57" s="221">
        <v>450000</v>
      </c>
      <c r="G57" s="166">
        <v>450000</v>
      </c>
      <c r="H57" s="166"/>
      <c r="I57" s="221">
        <f>SUM(K57:L57)</f>
        <v>450000</v>
      </c>
      <c r="J57" s="221">
        <v>450000</v>
      </c>
      <c r="K57" s="197">
        <v>450000</v>
      </c>
      <c r="L57" s="197"/>
    </row>
    <row r="58" spans="1:19">
      <c r="A58" s="223" t="s">
        <v>851</v>
      </c>
      <c r="B58" s="214" t="s">
        <v>471</v>
      </c>
      <c r="C58" s="212">
        <f>SUM(G58:H58)</f>
        <v>4290800</v>
      </c>
      <c r="D58" s="212"/>
      <c r="E58" s="212"/>
      <c r="F58" s="221">
        <f>SUM(C58:E58)</f>
        <v>4290800</v>
      </c>
      <c r="G58" s="166">
        <v>4290800</v>
      </c>
      <c r="H58" s="166"/>
      <c r="I58" s="221">
        <f>SUM(K58:L58)</f>
        <v>4290800</v>
      </c>
      <c r="J58" s="221">
        <v>4290800</v>
      </c>
      <c r="K58" s="197">
        <v>4290800</v>
      </c>
      <c r="L58" s="197"/>
    </row>
    <row r="59" spans="1:19">
      <c r="A59" s="225" t="s">
        <v>808</v>
      </c>
      <c r="B59" s="218" t="s">
        <v>472</v>
      </c>
      <c r="C59" s="221">
        <f>SUM(C51:C58)</f>
        <v>4740800</v>
      </c>
      <c r="D59" s="221"/>
      <c r="E59" s="221"/>
      <c r="F59" s="221">
        <f>SUM(C59:E59)</f>
        <v>4740800</v>
      </c>
      <c r="G59" s="166">
        <f>SUM(G51:G58)</f>
        <v>4740800</v>
      </c>
      <c r="H59" s="166"/>
      <c r="I59" s="221">
        <f>SUM(I51:I58)</f>
        <v>4740800</v>
      </c>
      <c r="J59" s="221">
        <f>SUM(J51:J58)</f>
        <v>4746800</v>
      </c>
      <c r="K59" s="197">
        <f>SUM(K51:K58)</f>
        <v>4740800</v>
      </c>
      <c r="L59" s="197"/>
      <c r="M59" s="157"/>
    </row>
    <row r="60" spans="1:19" hidden="1">
      <c r="A60" s="226" t="s">
        <v>852</v>
      </c>
      <c r="B60" s="214" t="s">
        <v>473</v>
      </c>
      <c r="C60" s="212"/>
      <c r="D60" s="212"/>
      <c r="E60" s="212"/>
      <c r="F60" s="221"/>
      <c r="G60" s="166"/>
      <c r="H60" s="166"/>
      <c r="I60" s="221"/>
      <c r="J60" s="221"/>
      <c r="K60" s="197"/>
      <c r="L60" s="197"/>
    </row>
    <row r="61" spans="1:19">
      <c r="A61" s="226" t="s">
        <v>475</v>
      </c>
      <c r="B61" s="214" t="s">
        <v>476</v>
      </c>
      <c r="C61" s="212">
        <v>39717633</v>
      </c>
      <c r="D61" s="212"/>
      <c r="E61" s="212"/>
      <c r="F61" s="221">
        <f>SUM(C61:E61)</f>
        <v>39717633</v>
      </c>
      <c r="G61" s="166"/>
      <c r="H61" s="166"/>
      <c r="I61" s="221">
        <f>SUM(K61:L61)</f>
        <v>45437738</v>
      </c>
      <c r="J61" s="221">
        <v>45972902</v>
      </c>
      <c r="K61" s="197">
        <v>45437738</v>
      </c>
      <c r="L61" s="197"/>
    </row>
    <row r="62" spans="1:19" ht="15" customHeight="1">
      <c r="A62" s="226" t="s">
        <v>477</v>
      </c>
      <c r="B62" s="214" t="s">
        <v>478</v>
      </c>
      <c r="C62" s="212"/>
      <c r="D62" s="212"/>
      <c r="E62" s="212"/>
      <c r="F62" s="221"/>
      <c r="G62" s="166"/>
      <c r="H62" s="166"/>
      <c r="I62" s="221"/>
      <c r="J62" s="221"/>
      <c r="K62" s="197"/>
      <c r="L62" s="197"/>
    </row>
    <row r="63" spans="1:19">
      <c r="A63" s="226" t="s">
        <v>810</v>
      </c>
      <c r="B63" s="214" t="s">
        <v>479</v>
      </c>
      <c r="C63" s="212"/>
      <c r="D63" s="212"/>
      <c r="E63" s="212"/>
      <c r="F63" s="221"/>
      <c r="G63" s="166"/>
      <c r="H63" s="166"/>
      <c r="I63" s="221"/>
      <c r="J63" s="221"/>
      <c r="K63" s="197"/>
      <c r="L63" s="197"/>
    </row>
    <row r="64" spans="1:19" ht="15" customHeight="1">
      <c r="A64" s="226" t="s">
        <v>853</v>
      </c>
      <c r="B64" s="214" t="s">
        <v>480</v>
      </c>
      <c r="C64" s="212"/>
      <c r="D64" s="212"/>
      <c r="E64" s="212"/>
      <c r="F64" s="221"/>
      <c r="G64" s="166"/>
      <c r="H64" s="166"/>
      <c r="I64" s="221"/>
      <c r="J64" s="221"/>
      <c r="K64" s="197"/>
      <c r="L64" s="197"/>
    </row>
    <row r="65" spans="1:12">
      <c r="A65" s="226" t="s">
        <v>812</v>
      </c>
      <c r="B65" s="214" t="s">
        <v>481</v>
      </c>
      <c r="C65" s="212">
        <f>SUM(G65:H65)</f>
        <v>23901339</v>
      </c>
      <c r="D65" s="212"/>
      <c r="E65" s="212"/>
      <c r="F65" s="221">
        <f>SUM(C65:E65)</f>
        <v>23901339</v>
      </c>
      <c r="G65" s="166">
        <v>23901339</v>
      </c>
      <c r="H65" s="166"/>
      <c r="I65" s="221">
        <f>SUM(K65:L65)</f>
        <v>27088214</v>
      </c>
      <c r="J65" s="221">
        <v>35428808</v>
      </c>
      <c r="K65" s="197">
        <v>27088214</v>
      </c>
      <c r="L65" s="197"/>
    </row>
    <row r="66" spans="1:12" ht="16.5" customHeight="1">
      <c r="A66" s="226" t="s">
        <v>854</v>
      </c>
      <c r="B66" s="214" t="s">
        <v>482</v>
      </c>
      <c r="C66" s="212"/>
      <c r="D66" s="212"/>
      <c r="E66" s="212"/>
      <c r="F66" s="221"/>
      <c r="G66" s="166"/>
      <c r="H66" s="166"/>
      <c r="I66" s="221"/>
      <c r="J66" s="221"/>
      <c r="K66" s="197"/>
      <c r="L66" s="197"/>
    </row>
    <row r="67" spans="1:12">
      <c r="A67" s="226" t="s">
        <v>855</v>
      </c>
      <c r="B67" s="214" t="s">
        <v>484</v>
      </c>
      <c r="C67" s="212"/>
      <c r="D67" s="212"/>
      <c r="E67" s="212"/>
      <c r="F67" s="221"/>
      <c r="G67" s="166"/>
      <c r="H67" s="166"/>
      <c r="I67" s="221"/>
      <c r="J67" s="221"/>
      <c r="K67" s="197"/>
      <c r="L67" s="197"/>
    </row>
    <row r="68" spans="1:12">
      <c r="A68" s="226" t="s">
        <v>485</v>
      </c>
      <c r="B68" s="214" t="s">
        <v>486</v>
      </c>
      <c r="C68" s="212"/>
      <c r="D68" s="212"/>
      <c r="E68" s="212"/>
      <c r="F68" s="221"/>
      <c r="G68" s="166"/>
      <c r="H68" s="166"/>
      <c r="I68" s="221"/>
      <c r="J68" s="221"/>
      <c r="K68" s="197"/>
      <c r="L68" s="197"/>
    </row>
    <row r="69" spans="1:12">
      <c r="A69" s="227" t="s">
        <v>487</v>
      </c>
      <c r="B69" s="214" t="s">
        <v>488</v>
      </c>
      <c r="C69" s="212"/>
      <c r="D69" s="212"/>
      <c r="E69" s="212"/>
      <c r="F69" s="221"/>
      <c r="G69" s="166"/>
      <c r="H69" s="166"/>
      <c r="I69" s="221"/>
      <c r="J69" s="221"/>
      <c r="K69" s="197"/>
      <c r="L69" s="197"/>
    </row>
    <row r="70" spans="1:12">
      <c r="A70" s="226" t="s">
        <v>856</v>
      </c>
      <c r="B70" s="214" t="s">
        <v>490</v>
      </c>
      <c r="C70" s="212">
        <f>SUM(G70:H70)</f>
        <v>18067437</v>
      </c>
      <c r="D70" s="212">
        <v>15087400</v>
      </c>
      <c r="E70" s="212"/>
      <c r="F70" s="221">
        <f>SUM(C70:E70)</f>
        <v>33154837</v>
      </c>
      <c r="G70" s="166">
        <v>18067437</v>
      </c>
      <c r="H70" s="166"/>
      <c r="I70" s="221">
        <f>SUM(K70:L70)</f>
        <v>33154837</v>
      </c>
      <c r="J70" s="221">
        <v>38431475</v>
      </c>
      <c r="K70" s="197">
        <v>33154837</v>
      </c>
      <c r="L70" s="197"/>
    </row>
    <row r="71" spans="1:12">
      <c r="A71" s="227" t="s">
        <v>213</v>
      </c>
      <c r="B71" s="214" t="s">
        <v>858</v>
      </c>
      <c r="C71" s="212">
        <v>13558038</v>
      </c>
      <c r="D71" s="212"/>
      <c r="E71" s="212"/>
      <c r="F71" s="221">
        <f>SUM(C71:E71)</f>
        <v>13558038</v>
      </c>
      <c r="G71" s="166">
        <v>23275671</v>
      </c>
      <c r="H71" s="166"/>
      <c r="I71" s="221">
        <f>SUM(K71:L71)</f>
        <v>6987933</v>
      </c>
      <c r="J71" s="221">
        <v>5768470</v>
      </c>
      <c r="K71" s="197">
        <v>6987933</v>
      </c>
      <c r="L71" s="197"/>
    </row>
    <row r="72" spans="1:12">
      <c r="A72" s="227" t="s">
        <v>214</v>
      </c>
      <c r="B72" s="214" t="s">
        <v>858</v>
      </c>
      <c r="C72" s="212"/>
      <c r="D72" s="212"/>
      <c r="E72" s="212"/>
      <c r="F72" s="221"/>
      <c r="G72" s="166"/>
      <c r="H72" s="166"/>
      <c r="I72" s="221"/>
      <c r="J72" s="221"/>
      <c r="K72" s="197"/>
      <c r="L72" s="197"/>
    </row>
    <row r="73" spans="1:12">
      <c r="A73" s="225" t="s">
        <v>816</v>
      </c>
      <c r="B73" s="218" t="s">
        <v>491</v>
      </c>
      <c r="C73" s="221">
        <f>SUM(C61:C72)</f>
        <v>95244447</v>
      </c>
      <c r="D73" s="221">
        <f>SUM(D60:D72)</f>
        <v>15087400</v>
      </c>
      <c r="E73" s="221"/>
      <c r="F73" s="221">
        <f>SUM(C73:E73)</f>
        <v>110331847</v>
      </c>
      <c r="G73" s="166">
        <f>SUM(G61:G72)</f>
        <v>65244447</v>
      </c>
      <c r="H73" s="166"/>
      <c r="I73" s="221">
        <f>SUM(I61:I72)</f>
        <v>112668722</v>
      </c>
      <c r="J73" s="221">
        <f>SUM(J61:J72)</f>
        <v>125601655</v>
      </c>
      <c r="K73" s="197">
        <f>SUM(K61:K72)</f>
        <v>112668722</v>
      </c>
      <c r="L73" s="197"/>
    </row>
    <row r="74" spans="1:12">
      <c r="A74" s="228" t="s">
        <v>159</v>
      </c>
      <c r="B74" s="218"/>
      <c r="C74" s="212"/>
      <c r="D74" s="212"/>
      <c r="E74" s="212"/>
      <c r="F74" s="221"/>
      <c r="G74" s="166"/>
      <c r="H74" s="166"/>
      <c r="I74" s="221"/>
      <c r="J74" s="221"/>
      <c r="K74" s="197"/>
      <c r="L74" s="197"/>
    </row>
    <row r="75" spans="1:12">
      <c r="A75" s="229" t="s">
        <v>492</v>
      </c>
      <c r="B75" s="214" t="s">
        <v>493</v>
      </c>
      <c r="C75" s="212"/>
      <c r="D75" s="212"/>
      <c r="E75" s="212"/>
      <c r="F75" s="221"/>
      <c r="G75" s="166"/>
      <c r="H75" s="166"/>
      <c r="I75" s="221"/>
      <c r="J75" s="221"/>
      <c r="K75" s="197"/>
      <c r="L75" s="197"/>
    </row>
    <row r="76" spans="1:12">
      <c r="A76" s="229" t="s">
        <v>857</v>
      </c>
      <c r="B76" s="214" t="s">
        <v>494</v>
      </c>
      <c r="C76" s="212">
        <v>255230000</v>
      </c>
      <c r="D76" s="212"/>
      <c r="E76" s="212"/>
      <c r="F76" s="221">
        <f>SUM(C76:E76)</f>
        <v>255230000</v>
      </c>
      <c r="G76" s="166">
        <v>285230000</v>
      </c>
      <c r="H76" s="166"/>
      <c r="I76" s="221">
        <f>SUM(K76:L76)</f>
        <v>252276233</v>
      </c>
      <c r="J76" s="221">
        <v>237820327</v>
      </c>
      <c r="K76" s="197">
        <v>252276233</v>
      </c>
      <c r="L76" s="197"/>
    </row>
    <row r="77" spans="1:12">
      <c r="A77" s="229" t="s">
        <v>496</v>
      </c>
      <c r="B77" s="214" t="s">
        <v>497</v>
      </c>
      <c r="C77" s="212"/>
      <c r="D77" s="212"/>
      <c r="E77" s="212"/>
      <c r="F77" s="221">
        <f>SUM(C77:E77)</f>
        <v>0</v>
      </c>
      <c r="G77" s="166"/>
      <c r="H77" s="166"/>
      <c r="I77" s="221">
        <f>SUM(K77:L77)</f>
        <v>2953767</v>
      </c>
      <c r="J77" s="221">
        <v>2953767</v>
      </c>
      <c r="K77" s="197">
        <v>2953767</v>
      </c>
      <c r="L77" s="197"/>
    </row>
    <row r="78" spans="1:12">
      <c r="A78" s="229" t="s">
        <v>498</v>
      </c>
      <c r="B78" s="214" t="s">
        <v>499</v>
      </c>
      <c r="C78" s="212">
        <f>SUM(G78:H78)</f>
        <v>4958408</v>
      </c>
      <c r="D78" s="212"/>
      <c r="E78" s="212"/>
      <c r="F78" s="221">
        <f>SUM(C78:E78)</f>
        <v>4958408</v>
      </c>
      <c r="G78" s="166">
        <v>4958408</v>
      </c>
      <c r="H78" s="166"/>
      <c r="I78" s="221">
        <f>SUM(K78:L78)</f>
        <v>4958408</v>
      </c>
      <c r="J78" s="221">
        <v>7958408</v>
      </c>
      <c r="K78" s="197">
        <v>4958408</v>
      </c>
      <c r="L78" s="197"/>
    </row>
    <row r="79" spans="1:12">
      <c r="A79" s="219" t="s">
        <v>500</v>
      </c>
      <c r="B79" s="214" t="s">
        <v>501</v>
      </c>
      <c r="C79" s="212"/>
      <c r="D79" s="212"/>
      <c r="E79" s="212"/>
      <c r="F79" s="221"/>
      <c r="G79" s="166"/>
      <c r="H79" s="166"/>
      <c r="I79" s="221"/>
      <c r="J79" s="221"/>
      <c r="K79" s="197"/>
      <c r="L79" s="197"/>
    </row>
    <row r="80" spans="1:12">
      <c r="A80" s="219" t="s">
        <v>502</v>
      </c>
      <c r="B80" s="214" t="s">
        <v>503</v>
      </c>
      <c r="C80" s="212"/>
      <c r="D80" s="212"/>
      <c r="E80" s="212"/>
      <c r="F80" s="221"/>
      <c r="G80" s="166"/>
      <c r="H80" s="166"/>
      <c r="I80" s="221"/>
      <c r="J80" s="221"/>
      <c r="K80" s="197"/>
      <c r="L80" s="197"/>
    </row>
    <row r="81" spans="1:12">
      <c r="A81" s="219" t="s">
        <v>504</v>
      </c>
      <c r="B81" s="214" t="s">
        <v>505</v>
      </c>
      <c r="C81" s="212">
        <f>SUM(G81:H81)</f>
        <v>56111530</v>
      </c>
      <c r="D81" s="212"/>
      <c r="E81" s="212"/>
      <c r="F81" s="221">
        <f>SUM(C81:E81)</f>
        <v>56111530</v>
      </c>
      <c r="G81" s="166">
        <v>56111530</v>
      </c>
      <c r="H81" s="166"/>
      <c r="I81" s="221">
        <f>SUM(K81:L81)</f>
        <v>56111530</v>
      </c>
      <c r="J81" s="221">
        <v>53210530</v>
      </c>
      <c r="K81" s="197">
        <v>56111530</v>
      </c>
      <c r="L81" s="197"/>
    </row>
    <row r="82" spans="1:12">
      <c r="A82" s="230" t="s">
        <v>818</v>
      </c>
      <c r="B82" s="218" t="s">
        <v>506</v>
      </c>
      <c r="C82" s="221">
        <f>SUM(C75:C81)</f>
        <v>316299938</v>
      </c>
      <c r="D82" s="221"/>
      <c r="E82" s="221"/>
      <c r="F82" s="221">
        <f>SUM(C82:E82)</f>
        <v>316299938</v>
      </c>
      <c r="G82" s="166">
        <f>SUM(G75:G81)</f>
        <v>346299938</v>
      </c>
      <c r="H82" s="166"/>
      <c r="I82" s="221">
        <f>SUM(I75:I81)</f>
        <v>316299938</v>
      </c>
      <c r="J82" s="221">
        <f>SUM(J75:J81)</f>
        <v>301943032</v>
      </c>
      <c r="K82" s="197">
        <f>SUM(K75:K81)</f>
        <v>316299938</v>
      </c>
      <c r="L82" s="197"/>
    </row>
    <row r="83" spans="1:12">
      <c r="A83" s="223" t="s">
        <v>507</v>
      </c>
      <c r="B83" s="214" t="s">
        <v>508</v>
      </c>
      <c r="C83" s="212">
        <f>SUM(G83:H83)</f>
        <v>22100000</v>
      </c>
      <c r="D83" s="212"/>
      <c r="E83" s="212"/>
      <c r="F83" s="221">
        <f>SUM(C83:E83)</f>
        <v>22100000</v>
      </c>
      <c r="G83" s="166">
        <v>22100000</v>
      </c>
      <c r="H83" s="166"/>
      <c r="I83" s="221">
        <f>SUM(K83:L83)</f>
        <v>22100000</v>
      </c>
      <c r="J83" s="221">
        <v>22100000</v>
      </c>
      <c r="K83" s="197">
        <v>22100000</v>
      </c>
      <c r="L83" s="197"/>
    </row>
    <row r="84" spans="1:12">
      <c r="A84" s="223" t="s">
        <v>509</v>
      </c>
      <c r="B84" s="214" t="s">
        <v>510</v>
      </c>
      <c r="C84" s="212"/>
      <c r="D84" s="212"/>
      <c r="E84" s="212"/>
      <c r="F84" s="221"/>
      <c r="G84" s="166"/>
      <c r="H84" s="166"/>
      <c r="I84" s="221"/>
      <c r="J84" s="221"/>
      <c r="K84" s="197"/>
      <c r="L84" s="197"/>
    </row>
    <row r="85" spans="1:12">
      <c r="A85" s="223" t="s">
        <v>511</v>
      </c>
      <c r="B85" s="214" t="s">
        <v>512</v>
      </c>
      <c r="C85" s="212">
        <f>SUM(G85:H85)</f>
        <v>12106100</v>
      </c>
      <c r="D85" s="212"/>
      <c r="E85" s="212"/>
      <c r="F85" s="221">
        <f>SUM(C85:E85)</f>
        <v>12106100</v>
      </c>
      <c r="G85" s="166">
        <v>12106100</v>
      </c>
      <c r="H85" s="166"/>
      <c r="I85" s="221">
        <f>SUM(K85:L85)</f>
        <v>12106100</v>
      </c>
      <c r="J85" s="221">
        <v>3656100</v>
      </c>
      <c r="K85" s="197">
        <v>12106100</v>
      </c>
      <c r="L85" s="197"/>
    </row>
    <row r="86" spans="1:12">
      <c r="A86" s="223" t="s">
        <v>513</v>
      </c>
      <c r="B86" s="214" t="s">
        <v>514</v>
      </c>
      <c r="C86" s="212">
        <f>SUM(G86:H86)</f>
        <v>9168862</v>
      </c>
      <c r="D86" s="212"/>
      <c r="E86" s="212"/>
      <c r="F86" s="221">
        <f>SUM(C86:E86)</f>
        <v>9168862</v>
      </c>
      <c r="G86" s="166">
        <v>9168862</v>
      </c>
      <c r="H86" s="166"/>
      <c r="I86" s="221">
        <f>SUM(K86:L86)</f>
        <v>9168862</v>
      </c>
      <c r="J86" s="221">
        <v>9168862</v>
      </c>
      <c r="K86" s="197">
        <v>9168862</v>
      </c>
      <c r="L86" s="197"/>
    </row>
    <row r="87" spans="1:12">
      <c r="A87" s="225" t="s">
        <v>819</v>
      </c>
      <c r="B87" s="218" t="s">
        <v>515</v>
      </c>
      <c r="C87" s="221">
        <f>SUM(C83:C86)</f>
        <v>43374962</v>
      </c>
      <c r="D87" s="221"/>
      <c r="E87" s="221"/>
      <c r="F87" s="221">
        <f>SUM(C87:E87)</f>
        <v>43374962</v>
      </c>
      <c r="G87" s="166">
        <f>SUM(G83:G86)</f>
        <v>43374962</v>
      </c>
      <c r="H87" s="166"/>
      <c r="I87" s="221">
        <f>SUM(I83:I86)</f>
        <v>43374962</v>
      </c>
      <c r="J87" s="221">
        <f>SUM(J83:J86)</f>
        <v>34924962</v>
      </c>
      <c r="K87" s="197">
        <f>SUM(K83:K86)</f>
        <v>43374962</v>
      </c>
      <c r="L87" s="197"/>
    </row>
    <row r="88" spans="1:12" ht="25.5" hidden="1">
      <c r="A88" s="223" t="s">
        <v>516</v>
      </c>
      <c r="B88" s="214" t="s">
        <v>517</v>
      </c>
      <c r="C88" s="212"/>
      <c r="D88" s="212"/>
      <c r="E88" s="212"/>
      <c r="F88" s="221"/>
      <c r="G88" s="166"/>
      <c r="H88" s="166"/>
      <c r="I88" s="221"/>
      <c r="J88" s="221"/>
      <c r="K88" s="197"/>
      <c r="L88" s="197"/>
    </row>
    <row r="89" spans="1:12" ht="17.25" customHeight="1">
      <c r="A89" s="223" t="s">
        <v>0</v>
      </c>
      <c r="B89" s="214" t="s">
        <v>518</v>
      </c>
      <c r="C89" s="212"/>
      <c r="D89" s="212"/>
      <c r="E89" s="212"/>
      <c r="F89" s="221"/>
      <c r="G89" s="166"/>
      <c r="H89" s="166"/>
      <c r="I89" s="221"/>
      <c r="J89" s="221"/>
      <c r="K89" s="197"/>
      <c r="L89" s="197"/>
    </row>
    <row r="90" spans="1:12" ht="20.25" customHeight="1">
      <c r="A90" s="223" t="s">
        <v>1</v>
      </c>
      <c r="B90" s="214" t="s">
        <v>519</v>
      </c>
      <c r="C90" s="212"/>
      <c r="D90" s="212"/>
      <c r="E90" s="212"/>
      <c r="F90" s="221"/>
      <c r="G90" s="166"/>
      <c r="H90" s="166"/>
      <c r="I90" s="221"/>
      <c r="J90" s="221"/>
      <c r="K90" s="197"/>
      <c r="L90" s="197"/>
    </row>
    <row r="91" spans="1:12">
      <c r="A91" s="223" t="s">
        <v>2</v>
      </c>
      <c r="B91" s="214" t="s">
        <v>520</v>
      </c>
      <c r="C91" s="212"/>
      <c r="D91" s="212"/>
      <c r="E91" s="212"/>
      <c r="F91" s="221"/>
      <c r="G91" s="166"/>
      <c r="H91" s="166"/>
      <c r="I91" s="221"/>
      <c r="J91" s="221">
        <v>0</v>
      </c>
      <c r="K91" s="197"/>
      <c r="L91" s="197"/>
    </row>
    <row r="92" spans="1:12" ht="25.5" hidden="1">
      <c r="A92" s="223" t="s">
        <v>3</v>
      </c>
      <c r="B92" s="214" t="s">
        <v>521</v>
      </c>
      <c r="C92" s="212"/>
      <c r="D92" s="212"/>
      <c r="E92" s="212"/>
      <c r="F92" s="221"/>
      <c r="G92" s="166"/>
      <c r="H92" s="166"/>
      <c r="I92" s="221"/>
      <c r="J92" s="221"/>
      <c r="K92" s="197"/>
      <c r="L92" s="197"/>
    </row>
    <row r="93" spans="1:12" ht="16.5" customHeight="1">
      <c r="A93" s="223" t="s">
        <v>4</v>
      </c>
      <c r="B93" s="214" t="s">
        <v>522</v>
      </c>
      <c r="C93" s="212"/>
      <c r="D93" s="212"/>
      <c r="E93" s="212"/>
      <c r="F93" s="221"/>
      <c r="G93" s="166"/>
      <c r="H93" s="166"/>
      <c r="I93" s="221"/>
      <c r="J93" s="221"/>
      <c r="K93" s="197"/>
      <c r="L93" s="197"/>
    </row>
    <row r="94" spans="1:12" ht="13.5" customHeight="1">
      <c r="A94" s="223" t="s">
        <v>523</v>
      </c>
      <c r="B94" s="214" t="s">
        <v>524</v>
      </c>
      <c r="C94" s="212">
        <f>SUM(G94:H94)</f>
        <v>2000000</v>
      </c>
      <c r="D94" s="212"/>
      <c r="E94" s="212"/>
      <c r="F94" s="221">
        <f>SUM(C94:E94)</f>
        <v>2000000</v>
      </c>
      <c r="G94" s="166">
        <v>2000000</v>
      </c>
      <c r="H94" s="166"/>
      <c r="I94" s="221"/>
      <c r="J94" s="221"/>
      <c r="K94" s="197"/>
      <c r="L94" s="197"/>
    </row>
    <row r="95" spans="1:12">
      <c r="A95" s="223" t="s">
        <v>5</v>
      </c>
      <c r="B95" s="214" t="s">
        <v>353</v>
      </c>
      <c r="C95" s="212"/>
      <c r="D95" s="212">
        <v>21040100</v>
      </c>
      <c r="E95" s="212"/>
      <c r="F95" s="221">
        <f>SUM(C95:E95)</f>
        <v>21040100</v>
      </c>
      <c r="G95" s="166"/>
      <c r="H95" s="166"/>
      <c r="I95" s="221">
        <f>SUM(K95:L95)</f>
        <v>23040100</v>
      </c>
      <c r="J95" s="221">
        <v>23040100</v>
      </c>
      <c r="K95" s="197">
        <v>23040100</v>
      </c>
      <c r="L95" s="197"/>
    </row>
    <row r="96" spans="1:12">
      <c r="A96" s="225" t="s">
        <v>820</v>
      </c>
      <c r="B96" s="218" t="s">
        <v>526</v>
      </c>
      <c r="C96" s="221">
        <f>SUM(C89:C95)</f>
        <v>2000000</v>
      </c>
      <c r="D96" s="221">
        <f>SUM(D89:D95)</f>
        <v>21040100</v>
      </c>
      <c r="E96" s="221"/>
      <c r="F96" s="221">
        <f>SUM(C96:E96)</f>
        <v>23040100</v>
      </c>
      <c r="G96" s="166">
        <f>SUM(G89:G95)</f>
        <v>2000000</v>
      </c>
      <c r="H96" s="166"/>
      <c r="I96" s="221">
        <f>SUM(I89:I95)</f>
        <v>23040100</v>
      </c>
      <c r="J96" s="221">
        <f>SUM(J89:J95)</f>
        <v>23040100</v>
      </c>
      <c r="K96" s="197">
        <f>SUM(K89:K95)</f>
        <v>23040100</v>
      </c>
      <c r="L96" s="197"/>
    </row>
    <row r="97" spans="1:25">
      <c r="A97" s="228" t="s">
        <v>158</v>
      </c>
      <c r="B97" s="218"/>
      <c r="C97" s="212"/>
      <c r="D97" s="212"/>
      <c r="E97" s="212"/>
      <c r="F97" s="221"/>
      <c r="G97" s="166"/>
      <c r="H97" s="166"/>
      <c r="I97" s="221"/>
      <c r="J97" s="221"/>
      <c r="K97" s="197"/>
      <c r="L97" s="197"/>
    </row>
    <row r="98" spans="1:25">
      <c r="A98" s="231" t="s">
        <v>13</v>
      </c>
      <c r="B98" s="232" t="s">
        <v>527</v>
      </c>
      <c r="C98" s="221">
        <f>SUM(C24+C25+C50+C59+C73+C82+C87+C96)</f>
        <v>596347167</v>
      </c>
      <c r="D98" s="221">
        <f>SUM(D24+D25+D50+D59+D73+D82+D87+D96)</f>
        <v>39162300</v>
      </c>
      <c r="E98" s="221">
        <f>SUM(E24+E25+E50+E59+E73+E82+E87+E96)</f>
        <v>38015947</v>
      </c>
      <c r="F98" s="221">
        <f>SUM(C98:E98)</f>
        <v>673525414</v>
      </c>
      <c r="G98" s="166">
        <f t="shared" ref="G98:L98" si="15">SUM(G24+G25+G50+G59+G73+G82+G87+G96)</f>
        <v>541936127</v>
      </c>
      <c r="H98" s="166">
        <f t="shared" si="15"/>
        <v>54411040</v>
      </c>
      <c r="I98" s="221">
        <f t="shared" si="15"/>
        <v>677735530</v>
      </c>
      <c r="J98" s="221">
        <f t="shared" si="15"/>
        <v>687863134</v>
      </c>
      <c r="K98" s="197">
        <f t="shared" si="15"/>
        <v>584151367</v>
      </c>
      <c r="L98" s="197">
        <f t="shared" si="15"/>
        <v>93584163</v>
      </c>
      <c r="M98" s="157"/>
      <c r="N98" s="157">
        <f>SUM(N24+N25+N50+N59+N73+N82+N87+N96)</f>
        <v>95627744</v>
      </c>
    </row>
    <row r="99" spans="1:25" hidden="1">
      <c r="A99" s="223" t="s">
        <v>6</v>
      </c>
      <c r="B99" s="216" t="s">
        <v>528</v>
      </c>
      <c r="C99" s="233"/>
      <c r="D99" s="234"/>
      <c r="E99" s="234"/>
      <c r="F99" s="237"/>
      <c r="G99" s="252"/>
      <c r="H99" s="252"/>
      <c r="I99" s="237"/>
      <c r="J99" s="237"/>
      <c r="K99" s="182"/>
      <c r="L99" s="182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hidden="1">
      <c r="A100" s="223" t="s">
        <v>531</v>
      </c>
      <c r="B100" s="216" t="s">
        <v>532</v>
      </c>
      <c r="C100" s="233"/>
      <c r="D100" s="234"/>
      <c r="E100" s="234"/>
      <c r="F100" s="237"/>
      <c r="G100" s="252"/>
      <c r="H100" s="252"/>
      <c r="I100" s="237"/>
      <c r="J100" s="237"/>
      <c r="K100" s="182"/>
      <c r="L100" s="182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hidden="1">
      <c r="A101" s="223" t="s">
        <v>7</v>
      </c>
      <c r="B101" s="216" t="s">
        <v>533</v>
      </c>
      <c r="C101" s="233"/>
      <c r="D101" s="234"/>
      <c r="E101" s="234"/>
      <c r="F101" s="237"/>
      <c r="G101" s="252"/>
      <c r="H101" s="252"/>
      <c r="I101" s="237"/>
      <c r="J101" s="237"/>
      <c r="K101" s="182"/>
      <c r="L101" s="182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25" t="s">
        <v>827</v>
      </c>
      <c r="B102" s="220" t="s">
        <v>535</v>
      </c>
      <c r="C102" s="236"/>
      <c r="D102" s="237"/>
      <c r="E102" s="237"/>
      <c r="F102" s="237"/>
      <c r="G102" s="253"/>
      <c r="H102" s="253"/>
      <c r="I102" s="237"/>
      <c r="J102" s="237"/>
      <c r="K102" s="183"/>
      <c r="L102" s="183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hidden="1">
      <c r="A103" s="238" t="s">
        <v>8</v>
      </c>
      <c r="B103" s="216" t="s">
        <v>536</v>
      </c>
      <c r="C103" s="239"/>
      <c r="D103" s="240"/>
      <c r="E103" s="240"/>
      <c r="F103" s="244"/>
      <c r="G103" s="254"/>
      <c r="H103" s="254"/>
      <c r="I103" s="244"/>
      <c r="J103" s="244"/>
      <c r="K103" s="184"/>
      <c r="L103" s="184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hidden="1">
      <c r="A104" s="238" t="s">
        <v>833</v>
      </c>
      <c r="B104" s="216" t="s">
        <v>539</v>
      </c>
      <c r="C104" s="239"/>
      <c r="D104" s="240"/>
      <c r="E104" s="240"/>
      <c r="F104" s="244"/>
      <c r="G104" s="254"/>
      <c r="H104" s="254"/>
      <c r="I104" s="244"/>
      <c r="J104" s="244"/>
      <c r="K104" s="184"/>
      <c r="L104" s="184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hidden="1">
      <c r="A105" s="223" t="s">
        <v>540</v>
      </c>
      <c r="B105" s="216" t="s">
        <v>541</v>
      </c>
      <c r="C105" s="233"/>
      <c r="D105" s="234"/>
      <c r="E105" s="234"/>
      <c r="F105" s="237"/>
      <c r="G105" s="252"/>
      <c r="H105" s="252"/>
      <c r="I105" s="237"/>
      <c r="J105" s="237"/>
      <c r="K105" s="182"/>
      <c r="L105" s="182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hidden="1">
      <c r="A106" s="223" t="s">
        <v>9</v>
      </c>
      <c r="B106" s="216" t="s">
        <v>542</v>
      </c>
      <c r="C106" s="233"/>
      <c r="D106" s="234"/>
      <c r="E106" s="234"/>
      <c r="F106" s="237"/>
      <c r="G106" s="252"/>
      <c r="H106" s="252"/>
      <c r="I106" s="237"/>
      <c r="J106" s="237"/>
      <c r="K106" s="182"/>
      <c r="L106" s="182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242" t="s">
        <v>830</v>
      </c>
      <c r="B107" s="220" t="s">
        <v>543</v>
      </c>
      <c r="C107" s="243"/>
      <c r="D107" s="244"/>
      <c r="E107" s="244"/>
      <c r="F107" s="244"/>
      <c r="G107" s="255"/>
      <c r="H107" s="255"/>
      <c r="I107" s="244"/>
      <c r="J107" s="244"/>
      <c r="K107" s="185"/>
      <c r="L107" s="185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238" t="s">
        <v>544</v>
      </c>
      <c r="B108" s="216" t="s">
        <v>545</v>
      </c>
      <c r="C108" s="239"/>
      <c r="D108" s="240"/>
      <c r="E108" s="240"/>
      <c r="F108" s="244"/>
      <c r="G108" s="254"/>
      <c r="H108" s="254"/>
      <c r="I108" s="244"/>
      <c r="J108" s="244"/>
      <c r="K108" s="184"/>
      <c r="L108" s="184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238" t="s">
        <v>546</v>
      </c>
      <c r="B109" s="216" t="s">
        <v>547</v>
      </c>
      <c r="C109" s="239">
        <f>SUM(G109:H109)</f>
        <v>2396013</v>
      </c>
      <c r="D109" s="240"/>
      <c r="E109" s="240"/>
      <c r="F109" s="244">
        <f>SUM(C109:E109)</f>
        <v>2396013</v>
      </c>
      <c r="G109" s="256">
        <v>2396013</v>
      </c>
      <c r="H109" s="254"/>
      <c r="I109" s="244">
        <f>SUM(K109:L109)</f>
        <v>2396013</v>
      </c>
      <c r="J109" s="244">
        <v>2396013</v>
      </c>
      <c r="K109" s="184">
        <v>2396013</v>
      </c>
      <c r="L109" s="184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242" t="s">
        <v>548</v>
      </c>
      <c r="B110" s="220" t="s">
        <v>549</v>
      </c>
      <c r="C110" s="239"/>
      <c r="D110" s="240"/>
      <c r="E110" s="240"/>
      <c r="F110" s="244"/>
      <c r="G110" s="254"/>
      <c r="H110" s="254"/>
      <c r="I110" s="244"/>
      <c r="J110" s="244"/>
      <c r="K110" s="184"/>
      <c r="L110" s="184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ht="13.5" customHeight="1">
      <c r="A111" s="238" t="s">
        <v>550</v>
      </c>
      <c r="B111" s="216" t="s">
        <v>551</v>
      </c>
      <c r="C111" s="239"/>
      <c r="D111" s="240"/>
      <c r="E111" s="240"/>
      <c r="F111" s="244"/>
      <c r="G111" s="254"/>
      <c r="H111" s="254"/>
      <c r="I111" s="244"/>
      <c r="J111" s="244"/>
      <c r="K111" s="184"/>
      <c r="L111" s="184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hidden="1">
      <c r="A112" s="238" t="s">
        <v>552</v>
      </c>
      <c r="B112" s="216" t="s">
        <v>553</v>
      </c>
      <c r="C112" s="239"/>
      <c r="D112" s="240"/>
      <c r="E112" s="240"/>
      <c r="F112" s="244"/>
      <c r="G112" s="254"/>
      <c r="H112" s="254"/>
      <c r="I112" s="244"/>
      <c r="J112" s="244"/>
      <c r="K112" s="184"/>
      <c r="L112" s="184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238" t="s">
        <v>554</v>
      </c>
      <c r="B113" s="216" t="s">
        <v>555</v>
      </c>
      <c r="C113" s="239"/>
      <c r="D113" s="240"/>
      <c r="E113" s="240"/>
      <c r="F113" s="244"/>
      <c r="G113" s="254"/>
      <c r="H113" s="254"/>
      <c r="I113" s="244"/>
      <c r="J113" s="244"/>
      <c r="K113" s="184"/>
      <c r="L113" s="184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242" t="s">
        <v>831</v>
      </c>
      <c r="B114" s="220" t="s">
        <v>556</v>
      </c>
      <c r="C114" s="243">
        <f>SUM(C102:C113)</f>
        <v>2396013</v>
      </c>
      <c r="D114" s="244"/>
      <c r="E114" s="244"/>
      <c r="F114" s="244">
        <f>SUM(C114:E114)</f>
        <v>2396013</v>
      </c>
      <c r="G114" s="257">
        <f>SUM(G102:G113)</f>
        <v>2396013</v>
      </c>
      <c r="H114" s="255"/>
      <c r="I114" s="244">
        <f>SUM(I102:I113)</f>
        <v>2396013</v>
      </c>
      <c r="J114" s="244">
        <v>2396013</v>
      </c>
      <c r="K114" s="185">
        <v>2396013</v>
      </c>
      <c r="L114" s="185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238" t="s">
        <v>557</v>
      </c>
      <c r="B115" s="216" t="s">
        <v>558</v>
      </c>
      <c r="C115" s="239"/>
      <c r="D115" s="240"/>
      <c r="E115" s="240"/>
      <c r="F115" s="244"/>
      <c r="G115" s="254"/>
      <c r="H115" s="254"/>
      <c r="I115" s="244"/>
      <c r="J115" s="244"/>
      <c r="K115" s="184"/>
      <c r="L115" s="184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223" t="s">
        <v>559</v>
      </c>
      <c r="B116" s="216" t="s">
        <v>560</v>
      </c>
      <c r="C116" s="233"/>
      <c r="D116" s="234"/>
      <c r="E116" s="234"/>
      <c r="F116" s="237"/>
      <c r="G116" s="252"/>
      <c r="H116" s="252"/>
      <c r="I116" s="237"/>
      <c r="J116" s="237"/>
      <c r="K116" s="182"/>
      <c r="L116" s="182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hidden="1">
      <c r="A117" s="238" t="s">
        <v>10</v>
      </c>
      <c r="B117" s="216" t="s">
        <v>561</v>
      </c>
      <c r="C117" s="239"/>
      <c r="D117" s="240"/>
      <c r="E117" s="240"/>
      <c r="F117" s="244"/>
      <c r="G117" s="254"/>
      <c r="H117" s="254"/>
      <c r="I117" s="244"/>
      <c r="J117" s="244"/>
      <c r="K117" s="184"/>
      <c r="L117" s="184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hidden="1">
      <c r="A118" s="238" t="s">
        <v>836</v>
      </c>
      <c r="B118" s="216" t="s">
        <v>562</v>
      </c>
      <c r="C118" s="239"/>
      <c r="D118" s="240"/>
      <c r="E118" s="240"/>
      <c r="F118" s="244"/>
      <c r="G118" s="254"/>
      <c r="H118" s="254"/>
      <c r="I118" s="244"/>
      <c r="J118" s="244"/>
      <c r="K118" s="184"/>
      <c r="L118" s="184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ht="12" customHeight="1">
      <c r="A119" s="242" t="s">
        <v>837</v>
      </c>
      <c r="B119" s="220" t="s">
        <v>566</v>
      </c>
      <c r="C119" s="243"/>
      <c r="D119" s="244"/>
      <c r="E119" s="244"/>
      <c r="F119" s="244"/>
      <c r="G119" s="255"/>
      <c r="H119" s="255"/>
      <c r="I119" s="244"/>
      <c r="J119" s="244"/>
      <c r="K119" s="185"/>
      <c r="L119" s="185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ht="12.75" customHeight="1">
      <c r="A120" s="223" t="s">
        <v>567</v>
      </c>
      <c r="B120" s="216" t="s">
        <v>568</v>
      </c>
      <c r="C120" s="233"/>
      <c r="D120" s="234"/>
      <c r="E120" s="234"/>
      <c r="F120" s="237"/>
      <c r="G120" s="252"/>
      <c r="H120" s="252"/>
      <c r="I120" s="237"/>
      <c r="J120" s="237"/>
      <c r="K120" s="182"/>
      <c r="L120" s="182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4.25" customHeight="1" thickBot="1">
      <c r="A121" s="245" t="s">
        <v>14</v>
      </c>
      <c r="B121" s="246" t="s">
        <v>569</v>
      </c>
      <c r="C121" s="258">
        <f>SUM(C119+C114+C120)</f>
        <v>2396013</v>
      </c>
      <c r="D121" s="259">
        <v>0</v>
      </c>
      <c r="E121" s="259"/>
      <c r="F121" s="259">
        <f>SUM(C121:E121)</f>
        <v>2396013</v>
      </c>
      <c r="G121" s="257">
        <f>SUM(G114+G119+G120)</f>
        <v>2396013</v>
      </c>
      <c r="H121" s="255"/>
      <c r="I121" s="259">
        <f>SUM(+I114+I119+I120)</f>
        <v>2396013</v>
      </c>
      <c r="J121" s="259">
        <v>2396013</v>
      </c>
      <c r="K121" s="185">
        <v>2396013</v>
      </c>
      <c r="L121" s="185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4.25" customHeight="1">
      <c r="A122" s="247" t="s">
        <v>51</v>
      </c>
      <c r="B122" s="260"/>
      <c r="C122" s="410">
        <f>SUM(C98+C121)</f>
        <v>598743180</v>
      </c>
      <c r="D122" s="411">
        <f>SUM(D98+D121)</f>
        <v>39162300</v>
      </c>
      <c r="E122" s="412">
        <f>SUM(E98+E121)</f>
        <v>38015947</v>
      </c>
      <c r="F122" s="413">
        <f>SUM(C122:E122)</f>
        <v>675921427</v>
      </c>
      <c r="G122" s="414">
        <f>SUM(G98+G121)</f>
        <v>544332140</v>
      </c>
      <c r="H122" s="415">
        <f>SUM(H98+H121)</f>
        <v>54411040</v>
      </c>
      <c r="I122" s="413">
        <f>SUM(I98+I121)</f>
        <v>680131543</v>
      </c>
      <c r="J122" s="413">
        <f>SUM(J98+J121)</f>
        <v>690259147</v>
      </c>
      <c r="K122" s="198">
        <f>SUM(K98+K121)</f>
        <v>586547380</v>
      </c>
      <c r="L122" s="198">
        <v>93584163</v>
      </c>
      <c r="M122" s="159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160"/>
      <c r="E123" s="34"/>
      <c r="F123" s="159"/>
      <c r="G123" s="159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3">
    <mergeCell ref="A1:J1"/>
    <mergeCell ref="A2:J2"/>
    <mergeCell ref="A3:J3"/>
  </mergeCells>
  <phoneticPr fontId="51" type="noConversion"/>
  <printOptions horizontalCentered="1"/>
  <pageMargins left="0" right="0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13"/>
  <sheetViews>
    <sheetView workbookViewId="0">
      <selection activeCell="A3" sqref="A3:K118"/>
    </sheetView>
  </sheetViews>
  <sheetFormatPr defaultRowHeight="1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>
      <c r="A1" s="121" t="s">
        <v>116</v>
      </c>
      <c r="D1" s="118" t="s">
        <v>308</v>
      </c>
    </row>
    <row r="2" spans="1:26" ht="18">
      <c r="A2" s="63" t="s">
        <v>118</v>
      </c>
    </row>
    <row r="3" spans="1:26" ht="18">
      <c r="A3" s="63"/>
    </row>
    <row r="4" spans="1:26">
      <c r="A4" s="4" t="s">
        <v>252</v>
      </c>
    </row>
    <row r="5" spans="1:26" ht="56.25" customHeight="1">
      <c r="A5" s="2" t="s">
        <v>379</v>
      </c>
      <c r="B5" s="3" t="s">
        <v>380</v>
      </c>
      <c r="C5" s="3"/>
      <c r="D5" s="117" t="s">
        <v>296</v>
      </c>
      <c r="E5" s="117" t="s">
        <v>297</v>
      </c>
      <c r="F5" s="117" t="s">
        <v>298</v>
      </c>
      <c r="G5" s="117" t="s">
        <v>299</v>
      </c>
      <c r="H5" s="117" t="s">
        <v>300</v>
      </c>
      <c r="I5" s="117" t="s">
        <v>301</v>
      </c>
      <c r="J5" s="117" t="s">
        <v>302</v>
      </c>
      <c r="K5" s="117" t="s">
        <v>303</v>
      </c>
      <c r="L5" s="117" t="s">
        <v>304</v>
      </c>
      <c r="M5" s="117" t="s">
        <v>305</v>
      </c>
      <c r="N5" s="117" t="s">
        <v>306</v>
      </c>
      <c r="O5" s="53" t="s">
        <v>307</v>
      </c>
      <c r="P5" s="53" t="s">
        <v>312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5" t="s">
        <v>381</v>
      </c>
      <c r="B6" s="6" t="s">
        <v>382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5" t="s">
        <v>383</v>
      </c>
      <c r="B7" s="6" t="s">
        <v>384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5" t="s">
        <v>385</v>
      </c>
      <c r="B8" s="6" t="s">
        <v>386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5" t="s">
        <v>387</v>
      </c>
      <c r="B9" s="6" t="s">
        <v>388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5" t="s">
        <v>389</v>
      </c>
      <c r="B10" s="6" t="s">
        <v>390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5" t="s">
        <v>391</v>
      </c>
      <c r="B11" s="6" t="s">
        <v>392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5" t="s">
        <v>393</v>
      </c>
      <c r="B12" s="6" t="s">
        <v>394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5" t="s">
        <v>395</v>
      </c>
      <c r="B13" s="6" t="s">
        <v>396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5" t="s">
        <v>397</v>
      </c>
      <c r="B14" s="6" t="s">
        <v>398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5" t="s">
        <v>399</v>
      </c>
      <c r="B15" s="6" t="s">
        <v>400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5" t="s">
        <v>401</v>
      </c>
      <c r="B16" s="6" t="s">
        <v>402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5" t="s">
        <v>403</v>
      </c>
      <c r="B17" s="6" t="s">
        <v>404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5" t="s">
        <v>729</v>
      </c>
      <c r="B18" s="6" t="s">
        <v>405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7" t="s">
        <v>406</v>
      </c>
      <c r="B19" s="8" t="s">
        <v>405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9" t="s">
        <v>730</v>
      </c>
      <c r="B20" s="10" t="s">
        <v>407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5" t="s">
        <v>408</v>
      </c>
      <c r="B21" s="6" t="s">
        <v>409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5" t="s">
        <v>410</v>
      </c>
      <c r="B22" s="6" t="s">
        <v>411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5" t="s">
        <v>412</v>
      </c>
      <c r="B23" s="6" t="s">
        <v>413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9" t="s">
        <v>731</v>
      </c>
      <c r="B24" s="10" t="s">
        <v>414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>
      <c r="A25" s="11" t="s">
        <v>732</v>
      </c>
      <c r="B25" s="12" t="s">
        <v>415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3" t="s">
        <v>733</v>
      </c>
      <c r="B26" s="6" t="s">
        <v>416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3" t="s">
        <v>734</v>
      </c>
      <c r="B27" s="6" t="s">
        <v>416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3" t="s">
        <v>735</v>
      </c>
      <c r="B28" s="6" t="s">
        <v>416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3" t="s">
        <v>736</v>
      </c>
      <c r="B29" s="6" t="s">
        <v>416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3" t="s">
        <v>737</v>
      </c>
      <c r="B30" s="6" t="s">
        <v>416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>
      <c r="A31" s="13" t="s">
        <v>738</v>
      </c>
      <c r="B31" s="6" t="s">
        <v>416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3" t="s">
        <v>739</v>
      </c>
      <c r="B32" s="6" t="s">
        <v>416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>
      <c r="A33" s="11" t="s">
        <v>740</v>
      </c>
      <c r="B33" s="12" t="s">
        <v>416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5" t="s">
        <v>417</v>
      </c>
      <c r="B34" s="6" t="s">
        <v>418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5" t="s">
        <v>419</v>
      </c>
      <c r="B35" s="6" t="s">
        <v>420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5" t="s">
        <v>421</v>
      </c>
      <c r="B36" s="6" t="s">
        <v>422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9" t="s">
        <v>741</v>
      </c>
      <c r="B37" s="10" t="s">
        <v>423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5" t="s">
        <v>424</v>
      </c>
      <c r="B38" s="6" t="s">
        <v>425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5" t="s">
        <v>426</v>
      </c>
      <c r="B39" s="6" t="s">
        <v>427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9" t="s">
        <v>742</v>
      </c>
      <c r="B40" s="10" t="s">
        <v>428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5" t="s">
        <v>429</v>
      </c>
      <c r="B41" s="6" t="s">
        <v>430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5" t="s">
        <v>431</v>
      </c>
      <c r="B42" s="6" t="s">
        <v>432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5" t="s">
        <v>743</v>
      </c>
      <c r="B43" s="6" t="s">
        <v>433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7" t="s">
        <v>434</v>
      </c>
      <c r="B44" s="8" t="s">
        <v>433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5" t="s">
        <v>435</v>
      </c>
      <c r="B45" s="6" t="s">
        <v>436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14" t="s">
        <v>744</v>
      </c>
      <c r="B46" s="6" t="s">
        <v>437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7" t="s">
        <v>438</v>
      </c>
      <c r="B47" s="8" t="s">
        <v>437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5" t="s">
        <v>439</v>
      </c>
      <c r="B48" s="6" t="s">
        <v>440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5" t="s">
        <v>745</v>
      </c>
      <c r="B49" s="6" t="s">
        <v>441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7" t="s">
        <v>442</v>
      </c>
      <c r="B50" s="8" t="s">
        <v>441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9" t="s">
        <v>746</v>
      </c>
      <c r="B51" s="10" t="s">
        <v>443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5" t="s">
        <v>444</v>
      </c>
      <c r="B52" s="6" t="s">
        <v>445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5" t="s">
        <v>446</v>
      </c>
      <c r="B53" s="6" t="s">
        <v>447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9" t="s">
        <v>747</v>
      </c>
      <c r="B54" s="10" t="s">
        <v>448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5" t="s">
        <v>449</v>
      </c>
      <c r="B55" s="6" t="s">
        <v>450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5" t="s">
        <v>451</v>
      </c>
      <c r="B56" s="6" t="s">
        <v>452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5" t="s">
        <v>748</v>
      </c>
      <c r="B57" s="6" t="s">
        <v>453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7" t="s">
        <v>438</v>
      </c>
      <c r="B58" s="8" t="s">
        <v>453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7" t="s">
        <v>454</v>
      </c>
      <c r="B59" s="8" t="s">
        <v>453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5" t="s">
        <v>749</v>
      </c>
      <c r="B60" s="6" t="s">
        <v>455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7" t="s">
        <v>456</v>
      </c>
      <c r="B61" s="8" t="s">
        <v>455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7" t="s">
        <v>457</v>
      </c>
      <c r="B62" s="8" t="s">
        <v>455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7" t="s">
        <v>458</v>
      </c>
      <c r="B63" s="8" t="s">
        <v>455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5" t="s">
        <v>459</v>
      </c>
      <c r="B64" s="6" t="s">
        <v>460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9" t="s">
        <v>750</v>
      </c>
      <c r="B65" s="10" t="s">
        <v>461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>
      <c r="A66" s="11" t="s">
        <v>751</v>
      </c>
      <c r="B66" s="12" t="s">
        <v>462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15" t="s">
        <v>463</v>
      </c>
      <c r="B67" s="10" t="s">
        <v>464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16" t="s">
        <v>752</v>
      </c>
      <c r="B68" s="6" t="s">
        <v>465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16" t="s">
        <v>753</v>
      </c>
      <c r="B69" s="6" t="s">
        <v>465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16" t="s">
        <v>754</v>
      </c>
      <c r="B70" s="6" t="s">
        <v>465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16" t="s">
        <v>755</v>
      </c>
      <c r="B71" s="6" t="s">
        <v>465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16" t="s">
        <v>756</v>
      </c>
      <c r="B72" s="6" t="s">
        <v>465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16" t="s">
        <v>757</v>
      </c>
      <c r="B73" s="6" t="s">
        <v>465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16" t="s">
        <v>758</v>
      </c>
      <c r="B74" s="6" t="s">
        <v>465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16" t="s">
        <v>759</v>
      </c>
      <c r="B75" s="6" t="s">
        <v>465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16" t="s">
        <v>760</v>
      </c>
      <c r="B76" s="6" t="s">
        <v>465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16" t="s">
        <v>761</v>
      </c>
      <c r="B77" s="6" t="s">
        <v>465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17" t="s">
        <v>762</v>
      </c>
      <c r="B78" s="6" t="s">
        <v>465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17" t="s">
        <v>770</v>
      </c>
      <c r="B79" s="6" t="s">
        <v>465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17" t="s">
        <v>771</v>
      </c>
      <c r="B80" s="6" t="s">
        <v>465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17" t="s">
        <v>772</v>
      </c>
      <c r="B81" s="6" t="s">
        <v>465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17" t="s">
        <v>773</v>
      </c>
      <c r="B82" s="6" t="s">
        <v>465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17" t="s">
        <v>774</v>
      </c>
      <c r="B83" s="6" t="s">
        <v>465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15" t="s">
        <v>775</v>
      </c>
      <c r="B84" s="18" t="s">
        <v>465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16" t="s">
        <v>776</v>
      </c>
      <c r="B85" s="6" t="s">
        <v>466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16" t="s">
        <v>777</v>
      </c>
      <c r="B86" s="6" t="s">
        <v>466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16" t="s">
        <v>778</v>
      </c>
      <c r="B87" s="6" t="s">
        <v>466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19" t="s">
        <v>779</v>
      </c>
      <c r="B88" s="10" t="s">
        <v>466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16" t="s">
        <v>780</v>
      </c>
      <c r="B89" s="6" t="s">
        <v>467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16" t="s">
        <v>781</v>
      </c>
      <c r="B90" s="6" t="s">
        <v>467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16" t="s">
        <v>782</v>
      </c>
      <c r="B91" s="6" t="s">
        <v>467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16" t="s">
        <v>783</v>
      </c>
      <c r="B92" s="6" t="s">
        <v>467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17" t="s">
        <v>784</v>
      </c>
      <c r="B93" s="6" t="s">
        <v>467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17" t="s">
        <v>785</v>
      </c>
      <c r="B94" s="6" t="s">
        <v>467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20" t="s">
        <v>323</v>
      </c>
      <c r="B95" s="18" t="s">
        <v>467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16" t="s">
        <v>786</v>
      </c>
      <c r="B96" s="6" t="s">
        <v>468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21" t="s">
        <v>322</v>
      </c>
      <c r="B97" s="18" t="s">
        <v>468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16" t="s">
        <v>787</v>
      </c>
      <c r="B98" s="6" t="s">
        <v>469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16" t="s">
        <v>788</v>
      </c>
      <c r="B99" s="6" t="s">
        <v>469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17" t="s">
        <v>789</v>
      </c>
      <c r="B100" s="6" t="s">
        <v>469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17" t="s">
        <v>790</v>
      </c>
      <c r="B101" s="6" t="s">
        <v>469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17" t="s">
        <v>791</v>
      </c>
      <c r="B102" s="6" t="s">
        <v>469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>
      <c r="A103" s="22" t="s">
        <v>792</v>
      </c>
      <c r="B103" s="6" t="s">
        <v>469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>
      <c r="A104" s="15" t="s">
        <v>321</v>
      </c>
      <c r="B104" s="18" t="s">
        <v>469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16" t="s">
        <v>793</v>
      </c>
      <c r="B105" s="6" t="s">
        <v>470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16" t="s">
        <v>794</v>
      </c>
      <c r="B106" s="6" t="s">
        <v>470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15" t="s">
        <v>320</v>
      </c>
      <c r="B107" s="10" t="s">
        <v>470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16" t="s">
        <v>795</v>
      </c>
      <c r="B108" s="6" t="s">
        <v>471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16" t="s">
        <v>796</v>
      </c>
      <c r="B109" s="6" t="s">
        <v>471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17" t="s">
        <v>797</v>
      </c>
      <c r="B110" s="6" t="s">
        <v>471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17" t="s">
        <v>798</v>
      </c>
      <c r="B111" s="6" t="s">
        <v>471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17" t="s">
        <v>799</v>
      </c>
      <c r="B112" s="6" t="s">
        <v>471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17" t="s">
        <v>800</v>
      </c>
      <c r="B113" s="6" t="s">
        <v>471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17" t="s">
        <v>801</v>
      </c>
      <c r="B114" s="6" t="s">
        <v>471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17" t="s">
        <v>802</v>
      </c>
      <c r="B115" s="6" t="s">
        <v>471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17" t="s">
        <v>803</v>
      </c>
      <c r="B116" s="6" t="s">
        <v>471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17" t="s">
        <v>804</v>
      </c>
      <c r="B117" s="6" t="s">
        <v>471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>
      <c r="A118" s="17" t="s">
        <v>805</v>
      </c>
      <c r="B118" s="6" t="s">
        <v>471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>
      <c r="A119" s="17" t="s">
        <v>806</v>
      </c>
      <c r="B119" s="6" t="s">
        <v>471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>
      <c r="A120" s="15" t="s">
        <v>807</v>
      </c>
      <c r="B120" s="18" t="s">
        <v>471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>
      <c r="A121" s="23" t="s">
        <v>808</v>
      </c>
      <c r="B121" s="12" t="s">
        <v>472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15" t="s">
        <v>809</v>
      </c>
      <c r="B122" s="10" t="s">
        <v>473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24" t="s">
        <v>474</v>
      </c>
      <c r="B123" s="8" t="s">
        <v>473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15" t="s">
        <v>475</v>
      </c>
      <c r="B124" s="10" t="s">
        <v>476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15" t="s">
        <v>477</v>
      </c>
      <c r="B125" s="10" t="s">
        <v>478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17" t="s">
        <v>163</v>
      </c>
      <c r="B126" s="6" t="s">
        <v>479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17" t="s">
        <v>164</v>
      </c>
      <c r="B127" s="6" t="s">
        <v>479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17" t="s">
        <v>165</v>
      </c>
      <c r="B128" s="6" t="s">
        <v>479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17" t="s">
        <v>166</v>
      </c>
      <c r="B129" s="6" t="s">
        <v>479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17" t="s">
        <v>167</v>
      </c>
      <c r="B130" s="6" t="s">
        <v>479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17" t="s">
        <v>168</v>
      </c>
      <c r="B131" s="6" t="s">
        <v>479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17" t="s">
        <v>169</v>
      </c>
      <c r="B132" s="6" t="s">
        <v>479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17" t="s">
        <v>170</v>
      </c>
      <c r="B133" s="6" t="s">
        <v>479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17" t="s">
        <v>171</v>
      </c>
      <c r="B134" s="6" t="s">
        <v>479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17" t="s">
        <v>172</v>
      </c>
      <c r="B135" s="6" t="s">
        <v>479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15" t="s">
        <v>810</v>
      </c>
      <c r="B136" s="10" t="s">
        <v>479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17" t="s">
        <v>163</v>
      </c>
      <c r="B137" s="6" t="s">
        <v>480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17" t="s">
        <v>164</v>
      </c>
      <c r="B138" s="6" t="s">
        <v>480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17" t="s">
        <v>165</v>
      </c>
      <c r="B139" s="6" t="s">
        <v>480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17" t="s">
        <v>166</v>
      </c>
      <c r="B140" s="6" t="s">
        <v>480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17" t="s">
        <v>167</v>
      </c>
      <c r="B141" s="6" t="s">
        <v>480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17" t="s">
        <v>168</v>
      </c>
      <c r="B142" s="6" t="s">
        <v>480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17" t="s">
        <v>169</v>
      </c>
      <c r="B143" s="6" t="s">
        <v>480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17" t="s">
        <v>170</v>
      </c>
      <c r="B144" s="6" t="s">
        <v>480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17" t="s">
        <v>171</v>
      </c>
      <c r="B145" s="6" t="s">
        <v>480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17" t="s">
        <v>172</v>
      </c>
      <c r="B146" s="6" t="s">
        <v>480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15" t="s">
        <v>811</v>
      </c>
      <c r="B147" s="10" t="s">
        <v>480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17" t="s">
        <v>163</v>
      </c>
      <c r="B148" s="6" t="s">
        <v>481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17" t="s">
        <v>164</v>
      </c>
      <c r="B149" s="6" t="s">
        <v>481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17" t="s">
        <v>165</v>
      </c>
      <c r="B150" s="6" t="s">
        <v>481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17" t="s">
        <v>166</v>
      </c>
      <c r="B151" s="6" t="s">
        <v>481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17" t="s">
        <v>167</v>
      </c>
      <c r="B152" s="6" t="s">
        <v>481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17" t="s">
        <v>168</v>
      </c>
      <c r="B153" s="6" t="s">
        <v>481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17" t="s">
        <v>169</v>
      </c>
      <c r="B154" s="6" t="s">
        <v>481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17" t="s">
        <v>170</v>
      </c>
      <c r="B155" s="6" t="s">
        <v>481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17" t="s">
        <v>171</v>
      </c>
      <c r="B156" s="6" t="s">
        <v>481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17" t="s">
        <v>172</v>
      </c>
      <c r="B157" s="6" t="s">
        <v>481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15" t="s">
        <v>812</v>
      </c>
      <c r="B158" s="10" t="s">
        <v>481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15" t="s">
        <v>813</v>
      </c>
      <c r="B159" s="10" t="s">
        <v>482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24" t="s">
        <v>483</v>
      </c>
      <c r="B160" s="8" t="s">
        <v>482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17" t="s">
        <v>173</v>
      </c>
      <c r="B161" s="5" t="s">
        <v>484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17" t="s">
        <v>174</v>
      </c>
      <c r="B162" s="5" t="s">
        <v>484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17" t="s">
        <v>175</v>
      </c>
      <c r="B163" s="5" t="s">
        <v>484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5" t="s">
        <v>176</v>
      </c>
      <c r="B164" s="5" t="s">
        <v>484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5" t="s">
        <v>177</v>
      </c>
      <c r="B165" s="5" t="s">
        <v>484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5" t="s">
        <v>178</v>
      </c>
      <c r="B166" s="5" t="s">
        <v>484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17" t="s">
        <v>179</v>
      </c>
      <c r="B167" s="5" t="s">
        <v>484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17" t="s">
        <v>180</v>
      </c>
      <c r="B168" s="5" t="s">
        <v>484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17" t="s">
        <v>181</v>
      </c>
      <c r="B169" s="5" t="s">
        <v>484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17" t="s">
        <v>182</v>
      </c>
      <c r="B170" s="5" t="s">
        <v>484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15" t="s">
        <v>814</v>
      </c>
      <c r="B171" s="10" t="s">
        <v>484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15" t="s">
        <v>485</v>
      </c>
      <c r="B172" s="10" t="s">
        <v>486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15" t="s">
        <v>487</v>
      </c>
      <c r="B173" s="10" t="s">
        <v>488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17" t="s">
        <v>173</v>
      </c>
      <c r="B174" s="5" t="s">
        <v>489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17" t="s">
        <v>174</v>
      </c>
      <c r="B175" s="5" t="s">
        <v>489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17" t="s">
        <v>175</v>
      </c>
      <c r="B176" s="5" t="s">
        <v>489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5" t="s">
        <v>176</v>
      </c>
      <c r="B177" s="5" t="s">
        <v>489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5" t="s">
        <v>177</v>
      </c>
      <c r="B178" s="5" t="s">
        <v>489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5" t="s">
        <v>178</v>
      </c>
      <c r="B179" s="5" t="s">
        <v>489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17" t="s">
        <v>179</v>
      </c>
      <c r="B180" s="5" t="s">
        <v>489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17" t="s">
        <v>183</v>
      </c>
      <c r="B181" s="5" t="s">
        <v>489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17" t="s">
        <v>181</v>
      </c>
      <c r="B182" s="5" t="s">
        <v>489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17" t="s">
        <v>182</v>
      </c>
      <c r="B183" s="5" t="s">
        <v>489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20" t="s">
        <v>815</v>
      </c>
      <c r="B184" s="10" t="s">
        <v>489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20" t="s">
        <v>213</v>
      </c>
      <c r="B185" s="10" t="s">
        <v>490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20" t="s">
        <v>214</v>
      </c>
      <c r="B186" s="10" t="s">
        <v>490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>
      <c r="A187" s="23" t="s">
        <v>816</v>
      </c>
      <c r="B187" s="12" t="s">
        <v>491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17" t="s">
        <v>492</v>
      </c>
      <c r="B188" s="6" t="s">
        <v>493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17" t="s">
        <v>817</v>
      </c>
      <c r="B189" s="6" t="s">
        <v>494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25" t="s">
        <v>495</v>
      </c>
      <c r="B190" s="8" t="s">
        <v>494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5" t="s">
        <v>496</v>
      </c>
      <c r="B191" s="6" t="s">
        <v>497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17" t="s">
        <v>498</v>
      </c>
      <c r="B192" s="6" t="s">
        <v>499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17" t="s">
        <v>500</v>
      </c>
      <c r="B193" s="6" t="s">
        <v>501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5" t="s">
        <v>502</v>
      </c>
      <c r="B194" s="6" t="s">
        <v>503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5" t="s">
        <v>504</v>
      </c>
      <c r="B195" s="6" t="s">
        <v>505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>
      <c r="A196" s="26" t="s">
        <v>818</v>
      </c>
      <c r="B196" s="12" t="s">
        <v>506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17" t="s">
        <v>507</v>
      </c>
      <c r="B197" s="6" t="s">
        <v>508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17" t="s">
        <v>509</v>
      </c>
      <c r="B198" s="6" t="s">
        <v>510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17" t="s">
        <v>511</v>
      </c>
      <c r="B199" s="6" t="s">
        <v>512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17" t="s">
        <v>513</v>
      </c>
      <c r="B200" s="6" t="s">
        <v>514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>
      <c r="A201" s="26" t="s">
        <v>819</v>
      </c>
      <c r="B201" s="12" t="s">
        <v>515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15" t="s">
        <v>516</v>
      </c>
      <c r="B202" s="10" t="s">
        <v>517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17" t="s">
        <v>163</v>
      </c>
      <c r="B203" s="6" t="s">
        <v>518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17" t="s">
        <v>164</v>
      </c>
      <c r="B204" s="6" t="s">
        <v>518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17" t="s">
        <v>165</v>
      </c>
      <c r="B205" s="6" t="s">
        <v>518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17" t="s">
        <v>166</v>
      </c>
      <c r="B206" s="6" t="s">
        <v>518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17" t="s">
        <v>167</v>
      </c>
      <c r="B207" s="6" t="s">
        <v>518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17" t="s">
        <v>168</v>
      </c>
      <c r="B208" s="6" t="s">
        <v>518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17" t="s">
        <v>169</v>
      </c>
      <c r="B209" s="6" t="s">
        <v>518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17" t="s">
        <v>170</v>
      </c>
      <c r="B210" s="6" t="s">
        <v>518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17" t="s">
        <v>171</v>
      </c>
      <c r="B211" s="6" t="s">
        <v>518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17" t="s">
        <v>172</v>
      </c>
      <c r="B212" s="6" t="s">
        <v>518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15" t="s">
        <v>826</v>
      </c>
      <c r="B213" s="10" t="s">
        <v>518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17" t="s">
        <v>163</v>
      </c>
      <c r="B214" s="6" t="s">
        <v>519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17" t="s">
        <v>164</v>
      </c>
      <c r="B215" s="6" t="s">
        <v>519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17" t="s">
        <v>165</v>
      </c>
      <c r="B216" s="6" t="s">
        <v>519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17" t="s">
        <v>166</v>
      </c>
      <c r="B217" s="6" t="s">
        <v>519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17" t="s">
        <v>167</v>
      </c>
      <c r="B218" s="6" t="s">
        <v>519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17" t="s">
        <v>168</v>
      </c>
      <c r="B219" s="6" t="s">
        <v>519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17" t="s">
        <v>169</v>
      </c>
      <c r="B220" s="6" t="s">
        <v>519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17" t="s">
        <v>170</v>
      </c>
      <c r="B221" s="6" t="s">
        <v>519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17" t="s">
        <v>171</v>
      </c>
      <c r="B222" s="6" t="s">
        <v>519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17" t="s">
        <v>172</v>
      </c>
      <c r="B223" s="6" t="s">
        <v>519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15" t="s">
        <v>825</v>
      </c>
      <c r="B224" s="10" t="s">
        <v>519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17" t="s">
        <v>163</v>
      </c>
      <c r="B225" s="6" t="s">
        <v>520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17" t="s">
        <v>164</v>
      </c>
      <c r="B226" s="6" t="s">
        <v>520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17" t="s">
        <v>165</v>
      </c>
      <c r="B227" s="6" t="s">
        <v>520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17" t="s">
        <v>166</v>
      </c>
      <c r="B228" s="6" t="s">
        <v>520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17" t="s">
        <v>167</v>
      </c>
      <c r="B229" s="6" t="s">
        <v>520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17" t="s">
        <v>168</v>
      </c>
      <c r="B230" s="6" t="s">
        <v>520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17" t="s">
        <v>169</v>
      </c>
      <c r="B231" s="6" t="s">
        <v>520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17" t="s">
        <v>170</v>
      </c>
      <c r="B232" s="6" t="s">
        <v>520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17" t="s">
        <v>171</v>
      </c>
      <c r="B233" s="6" t="s">
        <v>520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17" t="s">
        <v>172</v>
      </c>
      <c r="B234" s="6" t="s">
        <v>520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15" t="s">
        <v>824</v>
      </c>
      <c r="B235" s="10" t="s">
        <v>520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15" t="s">
        <v>823</v>
      </c>
      <c r="B236" s="10" t="s">
        <v>521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25" t="s">
        <v>483</v>
      </c>
      <c r="B237" s="8" t="s">
        <v>521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17" t="s">
        <v>173</v>
      </c>
      <c r="B238" s="5" t="s">
        <v>522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17" t="s">
        <v>174</v>
      </c>
      <c r="B239" s="6" t="s">
        <v>522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17" t="s">
        <v>175</v>
      </c>
      <c r="B240" s="5" t="s">
        <v>522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5" t="s">
        <v>176</v>
      </c>
      <c r="B241" s="6" t="s">
        <v>522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5" t="s">
        <v>177</v>
      </c>
      <c r="B242" s="5" t="s">
        <v>522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5" t="s">
        <v>178</v>
      </c>
      <c r="B243" s="6" t="s">
        <v>522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17" t="s">
        <v>179</v>
      </c>
      <c r="B244" s="5" t="s">
        <v>522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17" t="s">
        <v>183</v>
      </c>
      <c r="B245" s="6" t="s">
        <v>522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17" t="s">
        <v>181</v>
      </c>
      <c r="B246" s="5" t="s">
        <v>522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17" t="s">
        <v>182</v>
      </c>
      <c r="B247" s="6" t="s">
        <v>522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15" t="s">
        <v>822</v>
      </c>
      <c r="B248" s="10" t="s">
        <v>522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15" t="s">
        <v>523</v>
      </c>
      <c r="B249" s="10" t="s">
        <v>524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17" t="s">
        <v>173</v>
      </c>
      <c r="B250" s="5" t="s">
        <v>525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17" t="s">
        <v>174</v>
      </c>
      <c r="B251" s="5" t="s">
        <v>525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17" t="s">
        <v>175</v>
      </c>
      <c r="B252" s="5" t="s">
        <v>525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5" t="s">
        <v>176</v>
      </c>
      <c r="B253" s="5" t="s">
        <v>525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5" t="s">
        <v>177</v>
      </c>
      <c r="B254" s="5" t="s">
        <v>525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5" t="s">
        <v>178</v>
      </c>
      <c r="B255" s="5" t="s">
        <v>525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17" t="s">
        <v>179</v>
      </c>
      <c r="B256" s="5" t="s">
        <v>525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17" t="s">
        <v>183</v>
      </c>
      <c r="B257" s="5" t="s">
        <v>525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17" t="s">
        <v>181</v>
      </c>
      <c r="B258" s="5" t="s">
        <v>525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17" t="s">
        <v>182</v>
      </c>
      <c r="B259" s="5" t="s">
        <v>525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20" t="s">
        <v>319</v>
      </c>
      <c r="B260" s="10" t="s">
        <v>525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>
      <c r="A261" s="23" t="s">
        <v>820</v>
      </c>
      <c r="B261" s="12" t="s">
        <v>526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>
      <c r="A262" s="27" t="s">
        <v>821</v>
      </c>
      <c r="B262" s="28" t="s">
        <v>527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16" t="s">
        <v>829</v>
      </c>
      <c r="B263" s="5" t="s">
        <v>528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25" t="s">
        <v>529</v>
      </c>
      <c r="B264" s="25" t="s">
        <v>528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25" t="s">
        <v>530</v>
      </c>
      <c r="B265" s="25" t="s">
        <v>528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16" t="s">
        <v>531</v>
      </c>
      <c r="B266" s="5" t="s">
        <v>532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16" t="s">
        <v>828</v>
      </c>
      <c r="B267" s="5" t="s">
        <v>533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25" t="s">
        <v>529</v>
      </c>
      <c r="B268" s="25" t="s">
        <v>533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25" t="s">
        <v>530</v>
      </c>
      <c r="B269" s="25" t="s">
        <v>534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15" t="s">
        <v>827</v>
      </c>
      <c r="B270" s="9" t="s">
        <v>535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29" t="s">
        <v>832</v>
      </c>
      <c r="B271" s="5" t="s">
        <v>536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25" t="s">
        <v>537</v>
      </c>
      <c r="B272" s="25" t="s">
        <v>536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25" t="s">
        <v>538</v>
      </c>
      <c r="B273" s="25" t="s">
        <v>536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29" t="s">
        <v>833</v>
      </c>
      <c r="B274" s="5" t="s">
        <v>539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25" t="s">
        <v>530</v>
      </c>
      <c r="B275" s="25" t="s">
        <v>539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17" t="s">
        <v>540</v>
      </c>
      <c r="B276" s="5" t="s">
        <v>541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17" t="s">
        <v>834</v>
      </c>
      <c r="B277" s="5" t="s">
        <v>542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25" t="s">
        <v>538</v>
      </c>
      <c r="B278" s="25" t="s">
        <v>542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25" t="s">
        <v>530</v>
      </c>
      <c r="B279" s="25" t="s">
        <v>542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30" t="s">
        <v>830</v>
      </c>
      <c r="B280" s="9" t="s">
        <v>543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29" t="s">
        <v>544</v>
      </c>
      <c r="B281" s="5" t="s">
        <v>545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29" t="s">
        <v>546</v>
      </c>
      <c r="B282" s="5" t="s">
        <v>547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30" t="s">
        <v>548</v>
      </c>
      <c r="B283" s="9" t="s">
        <v>549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29" t="s">
        <v>550</v>
      </c>
      <c r="B284" s="5" t="s">
        <v>551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29" t="s">
        <v>552</v>
      </c>
      <c r="B285" s="5" t="s">
        <v>553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29" t="s">
        <v>554</v>
      </c>
      <c r="B286" s="5" t="s">
        <v>555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59" t="s">
        <v>831</v>
      </c>
      <c r="B287" s="60" t="s">
        <v>556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29" t="s">
        <v>557</v>
      </c>
      <c r="B288" s="5" t="s">
        <v>558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16" t="s">
        <v>559</v>
      </c>
      <c r="B289" s="5" t="s">
        <v>560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29" t="s">
        <v>835</v>
      </c>
      <c r="B290" s="5" t="s">
        <v>561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25" t="s">
        <v>530</v>
      </c>
      <c r="B291" s="25" t="s">
        <v>561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29" t="s">
        <v>836</v>
      </c>
      <c r="B292" s="5" t="s">
        <v>562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25" t="s">
        <v>563</v>
      </c>
      <c r="B293" s="25" t="s">
        <v>562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25" t="s">
        <v>564</v>
      </c>
      <c r="B294" s="25" t="s">
        <v>562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25" t="s">
        <v>565</v>
      </c>
      <c r="B295" s="25" t="s">
        <v>562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25" t="s">
        <v>530</v>
      </c>
      <c r="B296" s="25" t="s">
        <v>562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59" t="s">
        <v>837</v>
      </c>
      <c r="B297" s="60" t="s">
        <v>566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61" t="s">
        <v>567</v>
      </c>
      <c r="B298" s="60" t="s">
        <v>568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>
      <c r="A299" s="58" t="s">
        <v>838</v>
      </c>
      <c r="B299" s="52" t="s">
        <v>569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>
      <c r="A300" s="56" t="s">
        <v>51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51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A10" sqref="A10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419" t="s">
        <v>116</v>
      </c>
      <c r="B1" s="420"/>
      <c r="C1" s="420"/>
      <c r="D1" s="420"/>
      <c r="E1" s="420"/>
      <c r="F1" s="421"/>
    </row>
    <row r="2" spans="1:6" ht="23.25" customHeight="1">
      <c r="A2" s="418" t="s">
        <v>117</v>
      </c>
      <c r="B2" s="422"/>
      <c r="C2" s="422"/>
      <c r="D2" s="422"/>
      <c r="E2" s="422"/>
      <c r="F2" s="421"/>
    </row>
    <row r="3" spans="1:6" ht="18">
      <c r="A3" s="63"/>
    </row>
    <row r="5" spans="1:6" ht="45">
      <c r="A5" s="2" t="s">
        <v>379</v>
      </c>
      <c r="B5" s="3" t="s">
        <v>326</v>
      </c>
      <c r="C5" s="85" t="s">
        <v>160</v>
      </c>
      <c r="D5" s="85" t="s">
        <v>161</v>
      </c>
      <c r="E5" s="85" t="s">
        <v>162</v>
      </c>
      <c r="F5" s="142" t="s">
        <v>312</v>
      </c>
    </row>
    <row r="6" spans="1:6" ht="15" customHeight="1">
      <c r="A6" s="42" t="s">
        <v>570</v>
      </c>
      <c r="B6" s="6" t="s">
        <v>571</v>
      </c>
      <c r="C6" s="38"/>
      <c r="D6" s="38"/>
      <c r="E6" s="38"/>
      <c r="F6" s="38"/>
    </row>
    <row r="7" spans="1:6" ht="15" customHeight="1">
      <c r="A7" s="5" t="s">
        <v>572</v>
      </c>
      <c r="B7" s="6" t="s">
        <v>573</v>
      </c>
      <c r="C7" s="38"/>
      <c r="D7" s="38"/>
      <c r="E7" s="38"/>
      <c r="F7" s="38"/>
    </row>
    <row r="8" spans="1:6" ht="15" customHeight="1">
      <c r="A8" s="5" t="s">
        <v>574</v>
      </c>
      <c r="B8" s="6" t="s">
        <v>575</v>
      </c>
      <c r="C8" s="38"/>
      <c r="D8" s="38"/>
      <c r="E8" s="38"/>
      <c r="F8" s="38"/>
    </row>
    <row r="9" spans="1:6" ht="15" customHeight="1">
      <c r="A9" s="5" t="s">
        <v>576</v>
      </c>
      <c r="B9" s="6" t="s">
        <v>577</v>
      </c>
      <c r="C9" s="38"/>
      <c r="D9" s="38"/>
      <c r="E9" s="38"/>
      <c r="F9" s="38"/>
    </row>
    <row r="10" spans="1:6" ht="15" customHeight="1">
      <c r="A10" s="5" t="s">
        <v>578</v>
      </c>
      <c r="B10" s="6" t="s">
        <v>579</v>
      </c>
      <c r="C10" s="38"/>
      <c r="D10" s="38"/>
      <c r="E10" s="38"/>
      <c r="F10" s="38"/>
    </row>
    <row r="11" spans="1:6" ht="15" customHeight="1">
      <c r="A11" s="5" t="s">
        <v>580</v>
      </c>
      <c r="B11" s="6" t="s">
        <v>581</v>
      </c>
      <c r="C11" s="38"/>
      <c r="D11" s="38"/>
      <c r="E11" s="38"/>
      <c r="F11" s="38"/>
    </row>
    <row r="12" spans="1:6" ht="15" customHeight="1">
      <c r="A12" s="9" t="s">
        <v>54</v>
      </c>
      <c r="B12" s="10" t="s">
        <v>582</v>
      </c>
      <c r="C12" s="38"/>
      <c r="D12" s="38"/>
      <c r="E12" s="38"/>
      <c r="F12" s="38"/>
    </row>
    <row r="13" spans="1:6" ht="15" customHeight="1">
      <c r="A13" s="5" t="s">
        <v>583</v>
      </c>
      <c r="B13" s="6" t="s">
        <v>584</v>
      </c>
      <c r="C13" s="38"/>
      <c r="D13" s="38"/>
      <c r="E13" s="38"/>
      <c r="F13" s="38"/>
    </row>
    <row r="14" spans="1:6" ht="15" customHeight="1">
      <c r="A14" s="5" t="s">
        <v>585</v>
      </c>
      <c r="B14" s="6" t="s">
        <v>586</v>
      </c>
      <c r="C14" s="38"/>
      <c r="D14" s="38"/>
      <c r="E14" s="38"/>
      <c r="F14" s="38"/>
    </row>
    <row r="15" spans="1:6" ht="15" customHeight="1">
      <c r="A15" s="5" t="s">
        <v>15</v>
      </c>
      <c r="B15" s="6" t="s">
        <v>587</v>
      </c>
      <c r="C15" s="38"/>
      <c r="D15" s="38"/>
      <c r="E15" s="38"/>
      <c r="F15" s="38"/>
    </row>
    <row r="16" spans="1:6" ht="15" customHeight="1">
      <c r="A16" s="5" t="s">
        <v>16</v>
      </c>
      <c r="B16" s="6" t="s">
        <v>588</v>
      </c>
      <c r="C16" s="38"/>
      <c r="D16" s="38"/>
      <c r="E16" s="38"/>
      <c r="F16" s="38"/>
    </row>
    <row r="17" spans="1:6" ht="15" customHeight="1">
      <c r="A17" s="5" t="s">
        <v>17</v>
      </c>
      <c r="B17" s="6" t="s">
        <v>589</v>
      </c>
      <c r="C17" s="38"/>
      <c r="D17" s="38"/>
      <c r="E17" s="38"/>
      <c r="F17" s="38"/>
    </row>
    <row r="18" spans="1:6" ht="15" customHeight="1">
      <c r="A18" s="50" t="s">
        <v>55</v>
      </c>
      <c r="B18" s="65" t="s">
        <v>590</v>
      </c>
      <c r="C18" s="38"/>
      <c r="D18" s="38"/>
      <c r="E18" s="38"/>
      <c r="F18" s="38"/>
    </row>
    <row r="19" spans="1:6" ht="15" customHeight="1">
      <c r="A19" s="5" t="s">
        <v>591</v>
      </c>
      <c r="B19" s="6" t="s">
        <v>592</v>
      </c>
      <c r="C19" s="38"/>
      <c r="D19" s="38"/>
      <c r="E19" s="38"/>
      <c r="F19" s="38"/>
    </row>
    <row r="20" spans="1:6" ht="15" customHeight="1">
      <c r="A20" s="5" t="s">
        <v>593</v>
      </c>
      <c r="B20" s="6" t="s">
        <v>594</v>
      </c>
      <c r="C20" s="38"/>
      <c r="D20" s="38"/>
      <c r="E20" s="38"/>
      <c r="F20" s="38"/>
    </row>
    <row r="21" spans="1:6" ht="15" customHeight="1">
      <c r="A21" s="5" t="s">
        <v>18</v>
      </c>
      <c r="B21" s="6" t="s">
        <v>595</v>
      </c>
      <c r="C21" s="38"/>
      <c r="D21" s="38"/>
      <c r="E21" s="38"/>
      <c r="F21" s="38"/>
    </row>
    <row r="22" spans="1:6" ht="15" customHeight="1">
      <c r="A22" s="5" t="s">
        <v>19</v>
      </c>
      <c r="B22" s="6" t="s">
        <v>596</v>
      </c>
      <c r="C22" s="38"/>
      <c r="D22" s="38"/>
      <c r="E22" s="38"/>
      <c r="F22" s="38"/>
    </row>
    <row r="23" spans="1:6" ht="15" customHeight="1">
      <c r="A23" s="5" t="s">
        <v>20</v>
      </c>
      <c r="B23" s="6" t="s">
        <v>597</v>
      </c>
      <c r="C23" s="38"/>
      <c r="D23" s="38"/>
      <c r="E23" s="38"/>
      <c r="F23" s="38"/>
    </row>
    <row r="24" spans="1:6" ht="15" customHeight="1">
      <c r="A24" s="50" t="s">
        <v>56</v>
      </c>
      <c r="B24" s="65" t="s">
        <v>598</v>
      </c>
      <c r="C24" s="38"/>
      <c r="D24" s="38"/>
      <c r="E24" s="38"/>
      <c r="F24" s="38"/>
    </row>
    <row r="25" spans="1:6" ht="15" customHeight="1">
      <c r="A25" s="5" t="s">
        <v>21</v>
      </c>
      <c r="B25" s="6" t="s">
        <v>599</v>
      </c>
      <c r="C25" s="38"/>
      <c r="D25" s="38"/>
      <c r="E25" s="38"/>
      <c r="F25" s="38"/>
    </row>
    <row r="26" spans="1:6" ht="15" customHeight="1">
      <c r="A26" s="5" t="s">
        <v>22</v>
      </c>
      <c r="B26" s="6" t="s">
        <v>603</v>
      </c>
      <c r="C26" s="38"/>
      <c r="D26" s="38"/>
      <c r="E26" s="38"/>
      <c r="F26" s="38"/>
    </row>
    <row r="27" spans="1:6" ht="15" customHeight="1">
      <c r="A27" s="9" t="s">
        <v>57</v>
      </c>
      <c r="B27" s="10" t="s">
        <v>604</v>
      </c>
      <c r="C27" s="38"/>
      <c r="D27" s="38"/>
      <c r="E27" s="38"/>
      <c r="F27" s="38"/>
    </row>
    <row r="28" spans="1:6" ht="15" customHeight="1">
      <c r="A28" s="5" t="s">
        <v>23</v>
      </c>
      <c r="B28" s="6" t="s">
        <v>605</v>
      </c>
      <c r="C28" s="38"/>
      <c r="D28" s="38"/>
      <c r="E28" s="38"/>
      <c r="F28" s="38"/>
    </row>
    <row r="29" spans="1:6" ht="15" customHeight="1">
      <c r="A29" s="5" t="s">
        <v>24</v>
      </c>
      <c r="B29" s="6" t="s">
        <v>606</v>
      </c>
      <c r="C29" s="38"/>
      <c r="D29" s="38"/>
      <c r="E29" s="38"/>
      <c r="F29" s="38"/>
    </row>
    <row r="30" spans="1:6" ht="15" customHeight="1">
      <c r="A30" s="5" t="s">
        <v>25</v>
      </c>
      <c r="B30" s="6" t="s">
        <v>607</v>
      </c>
      <c r="C30" s="38"/>
      <c r="D30" s="38"/>
      <c r="E30" s="38"/>
      <c r="F30" s="38"/>
    </row>
    <row r="31" spans="1:6" ht="15" customHeight="1">
      <c r="A31" s="5" t="s">
        <v>26</v>
      </c>
      <c r="B31" s="6" t="s">
        <v>608</v>
      </c>
      <c r="C31" s="38"/>
      <c r="D31" s="38"/>
      <c r="E31" s="38"/>
      <c r="F31" s="38"/>
    </row>
    <row r="32" spans="1:6" ht="15" customHeight="1">
      <c r="A32" s="5" t="s">
        <v>27</v>
      </c>
      <c r="B32" s="6" t="s">
        <v>611</v>
      </c>
      <c r="C32" s="38"/>
      <c r="D32" s="38"/>
      <c r="E32" s="38"/>
      <c r="F32" s="38"/>
    </row>
    <row r="33" spans="1:6" ht="15" customHeight="1">
      <c r="A33" s="5" t="s">
        <v>612</v>
      </c>
      <c r="B33" s="6" t="s">
        <v>613</v>
      </c>
      <c r="C33" s="38"/>
      <c r="D33" s="38"/>
      <c r="E33" s="38"/>
      <c r="F33" s="38"/>
    </row>
    <row r="34" spans="1:6" ht="15" customHeight="1">
      <c r="A34" s="5" t="s">
        <v>28</v>
      </c>
      <c r="B34" s="6" t="s">
        <v>614</v>
      </c>
      <c r="C34" s="38"/>
      <c r="D34" s="38"/>
      <c r="E34" s="38"/>
      <c r="F34" s="38"/>
    </row>
    <row r="35" spans="1:6" ht="15" customHeight="1">
      <c r="A35" s="5" t="s">
        <v>29</v>
      </c>
      <c r="B35" s="6" t="s">
        <v>620</v>
      </c>
      <c r="C35" s="38"/>
      <c r="D35" s="38"/>
      <c r="E35" s="38"/>
      <c r="F35" s="38"/>
    </row>
    <row r="36" spans="1:6" ht="15" customHeight="1">
      <c r="A36" s="9" t="s">
        <v>58</v>
      </c>
      <c r="B36" s="10" t="s">
        <v>636</v>
      </c>
      <c r="C36" s="38"/>
      <c r="D36" s="38"/>
      <c r="E36" s="38"/>
      <c r="F36" s="38"/>
    </row>
    <row r="37" spans="1:6" ht="15" customHeight="1">
      <c r="A37" s="5" t="s">
        <v>30</v>
      </c>
      <c r="B37" s="6" t="s">
        <v>637</v>
      </c>
      <c r="C37" s="38"/>
      <c r="D37" s="38"/>
      <c r="E37" s="38"/>
      <c r="F37" s="38"/>
    </row>
    <row r="38" spans="1:6" ht="15" customHeight="1">
      <c r="A38" s="50" t="s">
        <v>59</v>
      </c>
      <c r="B38" s="65" t="s">
        <v>638</v>
      </c>
      <c r="C38" s="38"/>
      <c r="D38" s="38"/>
      <c r="E38" s="38"/>
      <c r="F38" s="38"/>
    </row>
    <row r="39" spans="1:6" ht="15" customHeight="1">
      <c r="A39" s="17" t="s">
        <v>639</v>
      </c>
      <c r="B39" s="6" t="s">
        <v>640</v>
      </c>
      <c r="C39" s="38"/>
      <c r="D39" s="38"/>
      <c r="E39" s="38"/>
      <c r="F39" s="38"/>
    </row>
    <row r="40" spans="1:6" ht="15" customHeight="1">
      <c r="A40" s="17" t="s">
        <v>31</v>
      </c>
      <c r="B40" s="6" t="s">
        <v>641</v>
      </c>
      <c r="C40" s="38"/>
      <c r="D40" s="38"/>
      <c r="E40" s="38"/>
      <c r="F40" s="38"/>
    </row>
    <row r="41" spans="1:6" ht="15" customHeight="1">
      <c r="A41" s="17" t="s">
        <v>32</v>
      </c>
      <c r="B41" s="6" t="s">
        <v>644</v>
      </c>
      <c r="C41" s="38"/>
      <c r="D41" s="38"/>
      <c r="E41" s="38"/>
      <c r="F41" s="38"/>
    </row>
    <row r="42" spans="1:6" ht="15" customHeight="1">
      <c r="A42" s="17" t="s">
        <v>33</v>
      </c>
      <c r="B42" s="6" t="s">
        <v>645</v>
      </c>
      <c r="C42" s="38"/>
      <c r="D42" s="38"/>
      <c r="E42" s="38"/>
      <c r="F42" s="38"/>
    </row>
    <row r="43" spans="1:6" ht="15" customHeight="1">
      <c r="A43" s="17" t="s">
        <v>652</v>
      </c>
      <c r="B43" s="6" t="s">
        <v>653</v>
      </c>
      <c r="C43" s="38"/>
      <c r="D43" s="38"/>
      <c r="E43" s="38"/>
      <c r="F43" s="38"/>
    </row>
    <row r="44" spans="1:6" ht="15" customHeight="1">
      <c r="A44" s="17" t="s">
        <v>654</v>
      </c>
      <c r="B44" s="6" t="s">
        <v>655</v>
      </c>
      <c r="C44" s="38"/>
      <c r="D44" s="38"/>
      <c r="E44" s="38"/>
      <c r="F44" s="38"/>
    </row>
    <row r="45" spans="1:6" ht="15" customHeight="1">
      <c r="A45" s="17" t="s">
        <v>656</v>
      </c>
      <c r="B45" s="6" t="s">
        <v>657</v>
      </c>
      <c r="C45" s="38"/>
      <c r="D45" s="38"/>
      <c r="E45" s="38"/>
      <c r="F45" s="38"/>
    </row>
    <row r="46" spans="1:6" ht="15" customHeight="1">
      <c r="A46" s="17" t="s">
        <v>34</v>
      </c>
      <c r="B46" s="6" t="s">
        <v>658</v>
      </c>
      <c r="C46" s="38"/>
      <c r="D46" s="38"/>
      <c r="E46" s="38"/>
      <c r="F46" s="38"/>
    </row>
    <row r="47" spans="1:6" ht="15" customHeight="1">
      <c r="A47" s="17" t="s">
        <v>35</v>
      </c>
      <c r="B47" s="6" t="s">
        <v>660</v>
      </c>
      <c r="C47" s="38"/>
      <c r="D47" s="38"/>
      <c r="E47" s="38"/>
      <c r="F47" s="38"/>
    </row>
    <row r="48" spans="1:6" ht="15" customHeight="1">
      <c r="A48" s="17" t="s">
        <v>36</v>
      </c>
      <c r="B48" s="6" t="s">
        <v>665</v>
      </c>
      <c r="C48" s="38"/>
      <c r="D48" s="38"/>
      <c r="E48" s="38"/>
      <c r="F48" s="38"/>
    </row>
    <row r="49" spans="1:6" ht="15" customHeight="1">
      <c r="A49" s="64" t="s">
        <v>60</v>
      </c>
      <c r="B49" s="65" t="s">
        <v>669</v>
      </c>
      <c r="C49" s="38"/>
      <c r="D49" s="38"/>
      <c r="E49" s="38"/>
      <c r="F49" s="38"/>
    </row>
    <row r="50" spans="1:6" ht="15" customHeight="1">
      <c r="A50" s="17" t="s">
        <v>37</v>
      </c>
      <c r="B50" s="6" t="s">
        <v>670</v>
      </c>
      <c r="C50" s="38"/>
      <c r="D50" s="38"/>
      <c r="E50" s="38"/>
      <c r="F50" s="38"/>
    </row>
    <row r="51" spans="1:6" ht="15" customHeight="1">
      <c r="A51" s="17" t="s">
        <v>38</v>
      </c>
      <c r="B51" s="6" t="s">
        <v>672</v>
      </c>
      <c r="C51" s="38"/>
      <c r="D51" s="38"/>
      <c r="E51" s="38"/>
      <c r="F51" s="38"/>
    </row>
    <row r="52" spans="1:6" ht="15" customHeight="1">
      <c r="A52" s="17" t="s">
        <v>674</v>
      </c>
      <c r="B52" s="6" t="s">
        <v>675</v>
      </c>
      <c r="C52" s="38"/>
      <c r="D52" s="38"/>
      <c r="E52" s="38"/>
      <c r="F52" s="38"/>
    </row>
    <row r="53" spans="1:6" ht="15" customHeight="1">
      <c r="A53" s="17" t="s">
        <v>39</v>
      </c>
      <c r="B53" s="6" t="s">
        <v>676</v>
      </c>
      <c r="C53" s="38"/>
      <c r="D53" s="38"/>
      <c r="E53" s="38"/>
      <c r="F53" s="38"/>
    </row>
    <row r="54" spans="1:6" ht="15" customHeight="1">
      <c r="A54" s="17" t="s">
        <v>678</v>
      </c>
      <c r="B54" s="6" t="s">
        <v>679</v>
      </c>
      <c r="C54" s="38"/>
      <c r="D54" s="38"/>
      <c r="E54" s="38"/>
      <c r="F54" s="38"/>
    </row>
    <row r="55" spans="1:6" ht="15" customHeight="1">
      <c r="A55" s="50" t="s">
        <v>61</v>
      </c>
      <c r="B55" s="65" t="s">
        <v>680</v>
      </c>
      <c r="C55" s="38"/>
      <c r="D55" s="38"/>
      <c r="E55" s="38"/>
      <c r="F55" s="38"/>
    </row>
    <row r="56" spans="1:6" ht="15" customHeight="1">
      <c r="A56" s="17" t="s">
        <v>681</v>
      </c>
      <c r="B56" s="6" t="s">
        <v>682</v>
      </c>
      <c r="C56" s="38"/>
      <c r="D56" s="38"/>
      <c r="E56" s="38"/>
      <c r="F56" s="38"/>
    </row>
    <row r="57" spans="1:6" ht="15" customHeight="1">
      <c r="A57" s="5" t="s">
        <v>40</v>
      </c>
      <c r="B57" s="6" t="s">
        <v>683</v>
      </c>
      <c r="C57" s="38"/>
      <c r="D57" s="38"/>
      <c r="E57" s="38"/>
      <c r="F57" s="38"/>
    </row>
    <row r="58" spans="1:6" ht="15" customHeight="1">
      <c r="A58" s="17" t="s">
        <v>41</v>
      </c>
      <c r="B58" s="6" t="s">
        <v>684</v>
      </c>
      <c r="C58" s="38"/>
      <c r="D58" s="38"/>
      <c r="E58" s="38"/>
      <c r="F58" s="38"/>
    </row>
    <row r="59" spans="1:6" ht="15" customHeight="1">
      <c r="A59" s="50" t="s">
        <v>62</v>
      </c>
      <c r="B59" s="65" t="s">
        <v>685</v>
      </c>
      <c r="C59" s="38"/>
      <c r="D59" s="38"/>
      <c r="E59" s="38"/>
      <c r="F59" s="38"/>
    </row>
    <row r="60" spans="1:6" ht="15" customHeight="1">
      <c r="A60" s="17" t="s">
        <v>686</v>
      </c>
      <c r="B60" s="6" t="s">
        <v>687</v>
      </c>
      <c r="C60" s="38"/>
      <c r="D60" s="38"/>
      <c r="E60" s="38"/>
      <c r="F60" s="38"/>
    </row>
    <row r="61" spans="1:6" ht="15" customHeight="1">
      <c r="A61" s="5" t="s">
        <v>42</v>
      </c>
      <c r="B61" s="6" t="s">
        <v>688</v>
      </c>
      <c r="C61" s="38"/>
      <c r="D61" s="38"/>
      <c r="E61" s="38"/>
      <c r="F61" s="38"/>
    </row>
    <row r="62" spans="1:6" ht="15" customHeight="1">
      <c r="A62" s="17" t="s">
        <v>43</v>
      </c>
      <c r="B62" s="6" t="s">
        <v>689</v>
      </c>
      <c r="C62" s="38"/>
      <c r="D62" s="38"/>
      <c r="E62" s="38"/>
      <c r="F62" s="38"/>
    </row>
    <row r="63" spans="1:6" ht="15" customHeight="1">
      <c r="A63" s="50" t="s">
        <v>64</v>
      </c>
      <c r="B63" s="65" t="s">
        <v>690</v>
      </c>
      <c r="C63" s="38"/>
      <c r="D63" s="38"/>
      <c r="E63" s="38"/>
      <c r="F63" s="38"/>
    </row>
    <row r="64" spans="1:6" ht="15.75">
      <c r="A64" s="62" t="s">
        <v>63</v>
      </c>
      <c r="B64" s="46" t="s">
        <v>691</v>
      </c>
      <c r="C64" s="38"/>
      <c r="D64" s="38"/>
      <c r="E64" s="38"/>
      <c r="F64" s="38"/>
    </row>
    <row r="65" spans="1:6" ht="15.75">
      <c r="A65" s="87" t="s">
        <v>211</v>
      </c>
      <c r="B65" s="86"/>
      <c r="C65" s="38"/>
      <c r="D65" s="38"/>
      <c r="E65" s="38"/>
      <c r="F65" s="38"/>
    </row>
    <row r="66" spans="1:6" ht="15.75">
      <c r="A66" s="87" t="s">
        <v>212</v>
      </c>
      <c r="B66" s="86"/>
      <c r="C66" s="38"/>
      <c r="D66" s="38"/>
      <c r="E66" s="38"/>
      <c r="F66" s="38"/>
    </row>
    <row r="67" spans="1:6">
      <c r="A67" s="48" t="s">
        <v>45</v>
      </c>
      <c r="B67" s="5" t="s">
        <v>692</v>
      </c>
      <c r="C67" s="38"/>
      <c r="D67" s="38"/>
      <c r="E67" s="38"/>
      <c r="F67" s="38"/>
    </row>
    <row r="68" spans="1:6">
      <c r="A68" s="17" t="s">
        <v>693</v>
      </c>
      <c r="B68" s="5" t="s">
        <v>694</v>
      </c>
      <c r="C68" s="38"/>
      <c r="D68" s="38"/>
      <c r="E68" s="38"/>
      <c r="F68" s="38"/>
    </row>
    <row r="69" spans="1:6">
      <c r="A69" s="48" t="s">
        <v>46</v>
      </c>
      <c r="B69" s="5" t="s">
        <v>695</v>
      </c>
      <c r="C69" s="38"/>
      <c r="D69" s="38"/>
      <c r="E69" s="38"/>
      <c r="F69" s="38"/>
    </row>
    <row r="70" spans="1:6">
      <c r="A70" s="20" t="s">
        <v>65</v>
      </c>
      <c r="B70" s="9" t="s">
        <v>696</v>
      </c>
      <c r="C70" s="38"/>
      <c r="D70" s="38"/>
      <c r="E70" s="38"/>
      <c r="F70" s="38"/>
    </row>
    <row r="71" spans="1:6">
      <c r="A71" s="17" t="s">
        <v>47</v>
      </c>
      <c r="B71" s="5" t="s">
        <v>697</v>
      </c>
      <c r="C71" s="38"/>
      <c r="D71" s="38"/>
      <c r="E71" s="38"/>
      <c r="F71" s="38"/>
    </row>
    <row r="72" spans="1:6">
      <c r="A72" s="48" t="s">
        <v>698</v>
      </c>
      <c r="B72" s="5" t="s">
        <v>699</v>
      </c>
      <c r="C72" s="38"/>
      <c r="D72" s="38"/>
      <c r="E72" s="38"/>
      <c r="F72" s="38"/>
    </row>
    <row r="73" spans="1:6">
      <c r="A73" s="17" t="s">
        <v>48</v>
      </c>
      <c r="B73" s="5" t="s">
        <v>700</v>
      </c>
      <c r="C73" s="38"/>
      <c r="D73" s="38"/>
      <c r="E73" s="38"/>
      <c r="F73" s="38"/>
    </row>
    <row r="74" spans="1:6">
      <c r="A74" s="48" t="s">
        <v>701</v>
      </c>
      <c r="B74" s="5" t="s">
        <v>702</v>
      </c>
      <c r="C74" s="38"/>
      <c r="D74" s="38"/>
      <c r="E74" s="38"/>
      <c r="F74" s="38"/>
    </row>
    <row r="75" spans="1:6">
      <c r="A75" s="18" t="s">
        <v>66</v>
      </c>
      <c r="B75" s="9" t="s">
        <v>703</v>
      </c>
      <c r="C75" s="38"/>
      <c r="D75" s="38"/>
      <c r="E75" s="38"/>
      <c r="F75" s="38"/>
    </row>
    <row r="76" spans="1:6">
      <c r="A76" s="5" t="s">
        <v>209</v>
      </c>
      <c r="B76" s="5" t="s">
        <v>704</v>
      </c>
      <c r="C76" s="38"/>
      <c r="D76" s="38"/>
      <c r="E76" s="38"/>
      <c r="F76" s="38"/>
    </row>
    <row r="77" spans="1:6">
      <c r="A77" s="5" t="s">
        <v>210</v>
      </c>
      <c r="B77" s="5" t="s">
        <v>704</v>
      </c>
      <c r="C77" s="38"/>
      <c r="D77" s="38"/>
      <c r="E77" s="38"/>
      <c r="F77" s="38"/>
    </row>
    <row r="78" spans="1:6">
      <c r="A78" s="5" t="s">
        <v>207</v>
      </c>
      <c r="B78" s="5" t="s">
        <v>705</v>
      </c>
      <c r="C78" s="38"/>
      <c r="D78" s="38"/>
      <c r="E78" s="38"/>
      <c r="F78" s="38"/>
    </row>
    <row r="79" spans="1:6">
      <c r="A79" s="5" t="s">
        <v>208</v>
      </c>
      <c r="B79" s="5" t="s">
        <v>705</v>
      </c>
      <c r="C79" s="38"/>
      <c r="D79" s="38"/>
      <c r="E79" s="38"/>
      <c r="F79" s="38"/>
    </row>
    <row r="80" spans="1:6">
      <c r="A80" s="9" t="s">
        <v>67</v>
      </c>
      <c r="B80" s="9" t="s">
        <v>706</v>
      </c>
      <c r="C80" s="38"/>
      <c r="D80" s="38"/>
      <c r="E80" s="38"/>
      <c r="F80" s="38"/>
    </row>
    <row r="81" spans="1:6">
      <c r="A81" s="48" t="s">
        <v>707</v>
      </c>
      <c r="B81" s="5" t="s">
        <v>708</v>
      </c>
      <c r="C81" s="38"/>
      <c r="D81" s="38"/>
      <c r="E81" s="38"/>
      <c r="F81" s="38"/>
    </row>
    <row r="82" spans="1:6">
      <c r="A82" s="48" t="s">
        <v>709</v>
      </c>
      <c r="B82" s="5" t="s">
        <v>710</v>
      </c>
      <c r="C82" s="38"/>
      <c r="D82" s="38"/>
      <c r="E82" s="38"/>
      <c r="F82" s="38"/>
    </row>
    <row r="83" spans="1:6">
      <c r="A83" s="48" t="s">
        <v>711</v>
      </c>
      <c r="B83" s="5" t="s">
        <v>712</v>
      </c>
      <c r="C83" s="38"/>
      <c r="D83" s="38"/>
      <c r="E83" s="38"/>
      <c r="F83" s="38"/>
    </row>
    <row r="84" spans="1:6">
      <c r="A84" s="48" t="s">
        <v>713</v>
      </c>
      <c r="B84" s="5" t="s">
        <v>714</v>
      </c>
      <c r="C84" s="38"/>
      <c r="D84" s="38"/>
      <c r="E84" s="38"/>
      <c r="F84" s="38"/>
    </row>
    <row r="85" spans="1:6">
      <c r="A85" s="17" t="s">
        <v>49</v>
      </c>
      <c r="B85" s="5" t="s">
        <v>715</v>
      </c>
      <c r="C85" s="38"/>
      <c r="D85" s="38"/>
      <c r="E85" s="38"/>
      <c r="F85" s="38"/>
    </row>
    <row r="86" spans="1:6">
      <c r="A86" s="20" t="s">
        <v>68</v>
      </c>
      <c r="B86" s="9" t="s">
        <v>717</v>
      </c>
      <c r="C86" s="38"/>
      <c r="D86" s="38"/>
      <c r="E86" s="38"/>
      <c r="F86" s="38"/>
    </row>
    <row r="87" spans="1:6">
      <c r="A87" s="17" t="s">
        <v>718</v>
      </c>
      <c r="B87" s="5" t="s">
        <v>719</v>
      </c>
      <c r="C87" s="38"/>
      <c r="D87" s="38"/>
      <c r="E87" s="38"/>
      <c r="F87" s="38"/>
    </row>
    <row r="88" spans="1:6">
      <c r="A88" s="17" t="s">
        <v>720</v>
      </c>
      <c r="B88" s="5" t="s">
        <v>721</v>
      </c>
      <c r="C88" s="38"/>
      <c r="D88" s="38"/>
      <c r="E88" s="38"/>
      <c r="F88" s="38"/>
    </row>
    <row r="89" spans="1:6">
      <c r="A89" s="48" t="s">
        <v>722</v>
      </c>
      <c r="B89" s="5" t="s">
        <v>723</v>
      </c>
      <c r="C89" s="38"/>
      <c r="D89" s="38"/>
      <c r="E89" s="38"/>
      <c r="F89" s="38"/>
    </row>
    <row r="90" spans="1:6">
      <c r="A90" s="48" t="s">
        <v>50</v>
      </c>
      <c r="B90" s="5" t="s">
        <v>724</v>
      </c>
      <c r="C90" s="38"/>
      <c r="D90" s="38"/>
      <c r="E90" s="38"/>
      <c r="F90" s="38"/>
    </row>
    <row r="91" spans="1:6">
      <c r="A91" s="18" t="s">
        <v>69</v>
      </c>
      <c r="B91" s="9" t="s">
        <v>725</v>
      </c>
      <c r="C91" s="38"/>
      <c r="D91" s="38"/>
      <c r="E91" s="38"/>
      <c r="F91" s="38"/>
    </row>
    <row r="92" spans="1:6">
      <c r="A92" s="20" t="s">
        <v>726</v>
      </c>
      <c r="B92" s="9" t="s">
        <v>727</v>
      </c>
      <c r="C92" s="38"/>
      <c r="D92" s="38"/>
      <c r="E92" s="38"/>
      <c r="F92" s="38"/>
    </row>
    <row r="93" spans="1:6" ht="15.75">
      <c r="A93" s="51" t="s">
        <v>70</v>
      </c>
      <c r="B93" s="52" t="s">
        <v>728</v>
      </c>
      <c r="C93" s="38"/>
      <c r="D93" s="38"/>
      <c r="E93" s="38"/>
      <c r="F93" s="38"/>
    </row>
    <row r="94" spans="1:6" ht="15.75">
      <c r="A94" s="56" t="s">
        <v>52</v>
      </c>
      <c r="B94" s="57"/>
      <c r="C94" s="38"/>
      <c r="D94" s="38"/>
      <c r="E94" s="38"/>
      <c r="F94" s="38"/>
    </row>
  </sheetData>
  <mergeCells count="2">
    <mergeCell ref="A1:F1"/>
    <mergeCell ref="A2:F2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8"/>
  <sheetViews>
    <sheetView workbookViewId="0">
      <selection activeCell="A8" sqref="A8"/>
    </sheetView>
  </sheetViews>
  <sheetFormatPr defaultRowHeight="15"/>
  <cols>
    <col min="1" max="1" width="77.85546875" customWidth="1"/>
    <col min="3" max="3" width="11.5703125" customWidth="1"/>
    <col min="4" max="4" width="11.85546875" customWidth="1"/>
    <col min="5" max="5" width="11.5703125" customWidth="1"/>
    <col min="6" max="7" width="12" customWidth="1"/>
    <col min="8" max="8" width="13.5703125" customWidth="1"/>
    <col min="10" max="10" width="13.5703125" bestFit="1" customWidth="1"/>
  </cols>
  <sheetData>
    <row r="1" spans="1:8">
      <c r="A1" s="423"/>
      <c r="B1" s="423"/>
      <c r="C1" s="423"/>
      <c r="D1" s="423"/>
      <c r="E1" s="423"/>
      <c r="F1" s="423"/>
    </row>
    <row r="2" spans="1:8" ht="24" customHeight="1">
      <c r="A2" s="416" t="s">
        <v>913</v>
      </c>
      <c r="B2" s="416"/>
      <c r="C2" s="416"/>
      <c r="D2" s="416"/>
      <c r="E2" s="416"/>
      <c r="F2" s="416"/>
      <c r="G2" s="416"/>
      <c r="H2" s="416"/>
    </row>
    <row r="3" spans="1:8" ht="24" customHeight="1">
      <c r="A3" s="419" t="s">
        <v>861</v>
      </c>
      <c r="B3" s="419"/>
      <c r="C3" s="419"/>
      <c r="D3" s="419"/>
      <c r="E3" s="419"/>
      <c r="F3" s="419"/>
      <c r="G3" s="419"/>
      <c r="H3" s="419"/>
    </row>
    <row r="4" spans="1:8" ht="15" customHeight="1">
      <c r="A4" s="424" t="s">
        <v>768</v>
      </c>
      <c r="B4" s="424"/>
      <c r="C4" s="424"/>
      <c r="D4" s="424"/>
      <c r="E4" s="424"/>
      <c r="F4" s="424"/>
      <c r="G4" s="424"/>
      <c r="H4" s="424"/>
    </row>
    <row r="5" spans="1:8">
      <c r="A5" s="4" t="s">
        <v>252</v>
      </c>
    </row>
    <row r="6" spans="1:8" ht="38.25">
      <c r="A6" s="206" t="s">
        <v>379</v>
      </c>
      <c r="B6" s="207" t="s">
        <v>326</v>
      </c>
      <c r="C6" s="208" t="s">
        <v>160</v>
      </c>
      <c r="D6" s="208" t="s">
        <v>161</v>
      </c>
      <c r="E6" s="208" t="s">
        <v>162</v>
      </c>
      <c r="F6" s="209" t="s">
        <v>261</v>
      </c>
      <c r="G6" s="209" t="s">
        <v>886</v>
      </c>
      <c r="H6" s="209" t="s">
        <v>886</v>
      </c>
    </row>
    <row r="7" spans="1:8" ht="15" customHeight="1">
      <c r="A7" s="215" t="s">
        <v>570</v>
      </c>
      <c r="B7" s="219" t="s">
        <v>571</v>
      </c>
      <c r="C7" s="261">
        <v>92456</v>
      </c>
      <c r="D7" s="261"/>
      <c r="E7" s="261"/>
      <c r="F7" s="261">
        <v>92456</v>
      </c>
      <c r="G7" s="261">
        <v>92456</v>
      </c>
      <c r="H7" s="261">
        <v>92456</v>
      </c>
    </row>
    <row r="8" spans="1:8" ht="15" customHeight="1">
      <c r="A8" s="216" t="s">
        <v>572</v>
      </c>
      <c r="B8" s="219" t="s">
        <v>573</v>
      </c>
      <c r="C8" s="261">
        <v>40860209</v>
      </c>
      <c r="D8" s="261"/>
      <c r="E8" s="261"/>
      <c r="F8" s="261">
        <v>40860209</v>
      </c>
      <c r="G8" s="261">
        <v>42629102</v>
      </c>
      <c r="H8" s="261">
        <v>43573528</v>
      </c>
    </row>
    <row r="9" spans="1:8" ht="15" customHeight="1">
      <c r="A9" s="216" t="s">
        <v>574</v>
      </c>
      <c r="B9" s="219" t="s">
        <v>575</v>
      </c>
      <c r="C9" s="261">
        <v>30893817</v>
      </c>
      <c r="D9" s="261"/>
      <c r="E9" s="261"/>
      <c r="F9" s="261">
        <v>30893817</v>
      </c>
      <c r="G9" s="261">
        <v>34260860</v>
      </c>
      <c r="H9" s="261">
        <v>38812164</v>
      </c>
    </row>
    <row r="10" spans="1:8" ht="15" customHeight="1">
      <c r="A10" s="216" t="s">
        <v>576</v>
      </c>
      <c r="B10" s="219" t="s">
        <v>577</v>
      </c>
      <c r="C10" s="261">
        <v>1615380</v>
      </c>
      <c r="D10" s="261"/>
      <c r="E10" s="261"/>
      <c r="F10" s="261">
        <v>1615380</v>
      </c>
      <c r="G10" s="261">
        <v>1615380</v>
      </c>
      <c r="H10" s="261">
        <v>1615380</v>
      </c>
    </row>
    <row r="11" spans="1:8" ht="15" customHeight="1">
      <c r="A11" s="216" t="s">
        <v>578</v>
      </c>
      <c r="B11" s="219" t="s">
        <v>579</v>
      </c>
      <c r="C11" s="261"/>
      <c r="D11" s="261"/>
      <c r="E11" s="261"/>
      <c r="F11" s="261"/>
      <c r="G11" s="261">
        <v>1156878</v>
      </c>
      <c r="H11" s="261">
        <v>2203357</v>
      </c>
    </row>
    <row r="12" spans="1:8" ht="15" customHeight="1">
      <c r="A12" s="216" t="s">
        <v>580</v>
      </c>
      <c r="B12" s="219" t="s">
        <v>581</v>
      </c>
      <c r="C12" s="261"/>
      <c r="D12" s="261"/>
      <c r="E12" s="261"/>
      <c r="F12" s="261"/>
      <c r="G12" s="261"/>
      <c r="H12" s="261"/>
    </row>
    <row r="13" spans="1:8" ht="15" customHeight="1">
      <c r="A13" s="220" t="s">
        <v>54</v>
      </c>
      <c r="B13" s="230" t="s">
        <v>582</v>
      </c>
      <c r="C13" s="261">
        <f>SUM(C7:C12)</f>
        <v>73461862</v>
      </c>
      <c r="D13" s="261"/>
      <c r="E13" s="261"/>
      <c r="F13" s="261">
        <f>SUM(F7:F12)</f>
        <v>73461862</v>
      </c>
      <c r="G13" s="261">
        <f>SUM(G7:G12)</f>
        <v>79754676</v>
      </c>
      <c r="H13" s="261">
        <f>SUM(H7:H12)</f>
        <v>86296885</v>
      </c>
    </row>
    <row r="14" spans="1:8" ht="15" customHeight="1">
      <c r="A14" s="216" t="s">
        <v>583</v>
      </c>
      <c r="B14" s="219" t="s">
        <v>584</v>
      </c>
      <c r="C14" s="261"/>
      <c r="D14" s="261"/>
      <c r="E14" s="261"/>
      <c r="F14" s="261"/>
      <c r="G14" s="261"/>
      <c r="H14" s="261"/>
    </row>
    <row r="15" spans="1:8" ht="15" customHeight="1">
      <c r="A15" s="216" t="s">
        <v>585</v>
      </c>
      <c r="B15" s="219" t="s">
        <v>586</v>
      </c>
      <c r="C15" s="261"/>
      <c r="D15" s="261"/>
      <c r="E15" s="261"/>
      <c r="F15" s="261"/>
      <c r="G15" s="261"/>
      <c r="H15" s="261"/>
    </row>
    <row r="16" spans="1:8" ht="15" customHeight="1">
      <c r="A16" s="216" t="s">
        <v>15</v>
      </c>
      <c r="B16" s="219" t="s">
        <v>587</v>
      </c>
      <c r="C16" s="261"/>
      <c r="D16" s="261"/>
      <c r="E16" s="261"/>
      <c r="F16" s="261"/>
      <c r="G16" s="261"/>
      <c r="H16" s="261"/>
    </row>
    <row r="17" spans="1:8" ht="15" customHeight="1">
      <c r="A17" s="216" t="s">
        <v>16</v>
      </c>
      <c r="B17" s="219" t="s">
        <v>588</v>
      </c>
      <c r="C17" s="261"/>
      <c r="D17" s="261"/>
      <c r="E17" s="261"/>
      <c r="F17" s="261"/>
      <c r="G17" s="261"/>
      <c r="H17" s="261"/>
    </row>
    <row r="18" spans="1:8" ht="15" customHeight="1">
      <c r="A18" s="216" t="s">
        <v>17</v>
      </c>
      <c r="B18" s="219" t="s">
        <v>589</v>
      </c>
      <c r="C18" s="262">
        <v>4040000</v>
      </c>
      <c r="D18" s="261"/>
      <c r="E18" s="261"/>
      <c r="F18" s="261">
        <v>4040000</v>
      </c>
      <c r="G18" s="261">
        <v>4040000</v>
      </c>
      <c r="H18" s="261">
        <v>5413067</v>
      </c>
    </row>
    <row r="19" spans="1:8" ht="15" customHeight="1">
      <c r="A19" s="220" t="s">
        <v>55</v>
      </c>
      <c r="B19" s="230" t="s">
        <v>590</v>
      </c>
      <c r="C19" s="213">
        <f>SUM(C13:C18)</f>
        <v>77501862</v>
      </c>
      <c r="D19" s="213"/>
      <c r="E19" s="213"/>
      <c r="F19" s="213">
        <f>SUM(F13:F18)</f>
        <v>77501862</v>
      </c>
      <c r="G19" s="213">
        <f>SUM(G13:G18)</f>
        <v>83794676</v>
      </c>
      <c r="H19" s="213">
        <f>SUM(H13:H18)</f>
        <v>91709952</v>
      </c>
    </row>
    <row r="20" spans="1:8" ht="15" customHeight="1">
      <c r="A20" s="216" t="s">
        <v>21</v>
      </c>
      <c r="B20" s="219" t="s">
        <v>599</v>
      </c>
      <c r="C20" s="261"/>
      <c r="D20" s="261"/>
      <c r="E20" s="261"/>
      <c r="F20" s="261"/>
      <c r="G20" s="261"/>
      <c r="H20" s="261"/>
    </row>
    <row r="21" spans="1:8" ht="15" customHeight="1">
      <c r="A21" s="216" t="s">
        <v>22</v>
      </c>
      <c r="B21" s="219" t="s">
        <v>603</v>
      </c>
      <c r="C21" s="261"/>
      <c r="D21" s="261"/>
      <c r="E21" s="261"/>
      <c r="F21" s="261"/>
      <c r="G21" s="261"/>
      <c r="H21" s="261"/>
    </row>
    <row r="22" spans="1:8" ht="15" customHeight="1">
      <c r="A22" s="220" t="s">
        <v>57</v>
      </c>
      <c r="B22" s="230" t="s">
        <v>604</v>
      </c>
      <c r="C22" s="261"/>
      <c r="D22" s="261"/>
      <c r="E22" s="261"/>
      <c r="F22" s="261"/>
      <c r="G22" s="261"/>
      <c r="H22" s="261"/>
    </row>
    <row r="23" spans="1:8" ht="15" customHeight="1">
      <c r="A23" s="216" t="s">
        <v>23</v>
      </c>
      <c r="B23" s="219" t="s">
        <v>605</v>
      </c>
      <c r="C23" s="261"/>
      <c r="D23" s="261"/>
      <c r="E23" s="261"/>
      <c r="F23" s="261"/>
      <c r="G23" s="261"/>
      <c r="H23" s="261"/>
    </row>
    <row r="24" spans="1:8" ht="15" customHeight="1">
      <c r="A24" s="216" t="s">
        <v>24</v>
      </c>
      <c r="B24" s="219" t="s">
        <v>606</v>
      </c>
      <c r="C24" s="261"/>
      <c r="D24" s="261"/>
      <c r="E24" s="261"/>
      <c r="F24" s="261"/>
      <c r="G24" s="261"/>
      <c r="H24" s="261"/>
    </row>
    <row r="25" spans="1:8" ht="15" customHeight="1">
      <c r="A25" s="216" t="s">
        <v>25</v>
      </c>
      <c r="B25" s="219" t="s">
        <v>607</v>
      </c>
      <c r="C25" s="261">
        <v>2900000</v>
      </c>
      <c r="D25" s="261"/>
      <c r="E25" s="261"/>
      <c r="F25" s="261">
        <f>SUM(C25:E25)</f>
        <v>2900000</v>
      </c>
      <c r="G25" s="261">
        <v>2900000</v>
      </c>
      <c r="H25" s="261">
        <v>2900000</v>
      </c>
    </row>
    <row r="26" spans="1:8" ht="15" customHeight="1">
      <c r="A26" s="216" t="s">
        <v>26</v>
      </c>
      <c r="B26" s="219" t="s">
        <v>608</v>
      </c>
      <c r="C26" s="261">
        <v>230000000</v>
      </c>
      <c r="D26" s="261"/>
      <c r="E26" s="261"/>
      <c r="F26" s="261">
        <f>SUM(C26:E26)</f>
        <v>230000000</v>
      </c>
      <c r="G26" s="261">
        <v>230000000</v>
      </c>
      <c r="H26" s="261">
        <v>230000000</v>
      </c>
    </row>
    <row r="27" spans="1:8" ht="15" customHeight="1">
      <c r="A27" s="216" t="s">
        <v>27</v>
      </c>
      <c r="B27" s="219" t="s">
        <v>611</v>
      </c>
      <c r="C27" s="261"/>
      <c r="D27" s="261"/>
      <c r="E27" s="261"/>
      <c r="F27" s="261"/>
      <c r="G27" s="261"/>
      <c r="H27" s="261"/>
    </row>
    <row r="28" spans="1:8" ht="15" customHeight="1">
      <c r="A28" s="216" t="s">
        <v>612</v>
      </c>
      <c r="B28" s="219" t="s">
        <v>613</v>
      </c>
      <c r="C28" s="261"/>
      <c r="D28" s="261"/>
      <c r="E28" s="261"/>
      <c r="F28" s="261"/>
      <c r="G28" s="261"/>
      <c r="H28" s="261"/>
    </row>
    <row r="29" spans="1:8" ht="15" customHeight="1">
      <c r="A29" s="216" t="s">
        <v>28</v>
      </c>
      <c r="B29" s="219" t="s">
        <v>614</v>
      </c>
      <c r="C29" s="261">
        <v>6300000</v>
      </c>
      <c r="D29" s="261"/>
      <c r="E29" s="261"/>
      <c r="F29" s="261">
        <f>SUM(C29:E29)</f>
        <v>6300000</v>
      </c>
      <c r="G29" s="261">
        <v>6300000</v>
      </c>
      <c r="H29" s="261">
        <v>6300000</v>
      </c>
    </row>
    <row r="30" spans="1:8" ht="15" customHeight="1">
      <c r="A30" s="216" t="s">
        <v>29</v>
      </c>
      <c r="B30" s="219" t="s">
        <v>620</v>
      </c>
      <c r="C30" s="261">
        <v>150000</v>
      </c>
      <c r="D30" s="261"/>
      <c r="E30" s="261"/>
      <c r="F30" s="261">
        <f>SUM(C30:E30)</f>
        <v>150000</v>
      </c>
      <c r="G30" s="261">
        <v>150000</v>
      </c>
      <c r="H30" s="261">
        <v>150000</v>
      </c>
    </row>
    <row r="31" spans="1:8" ht="15" customHeight="1">
      <c r="A31" s="220" t="s">
        <v>58</v>
      </c>
      <c r="B31" s="230" t="s">
        <v>636</v>
      </c>
      <c r="C31" s="261">
        <f>SUM(C26:C30)</f>
        <v>236450000</v>
      </c>
      <c r="D31" s="261"/>
      <c r="E31" s="261"/>
      <c r="F31" s="261">
        <f>SUM(F26:F30)</f>
        <v>236450000</v>
      </c>
      <c r="G31" s="261">
        <f>SUM(G26:G30)</f>
        <v>236450000</v>
      </c>
      <c r="H31" s="261">
        <f>SUM(H26:H30)</f>
        <v>236450000</v>
      </c>
    </row>
    <row r="32" spans="1:8" ht="15" customHeight="1">
      <c r="A32" s="216" t="s">
        <v>30</v>
      </c>
      <c r="B32" s="219" t="s">
        <v>637</v>
      </c>
      <c r="C32" s="261"/>
      <c r="D32" s="261"/>
      <c r="E32" s="261"/>
      <c r="F32" s="261"/>
      <c r="G32" s="261"/>
      <c r="H32" s="261"/>
    </row>
    <row r="33" spans="1:10" ht="15" customHeight="1">
      <c r="A33" s="220" t="s">
        <v>59</v>
      </c>
      <c r="B33" s="230" t="s">
        <v>638</v>
      </c>
      <c r="C33" s="213">
        <f>SUM(C22+C23+C24+C25+C31+C32)</f>
        <v>239350000</v>
      </c>
      <c r="D33" s="213"/>
      <c r="E33" s="213"/>
      <c r="F33" s="213">
        <f>SUM(C33:E33)</f>
        <v>239350000</v>
      </c>
      <c r="G33" s="213">
        <f>SUM(G22+G23+G24+G25+G31+G32)</f>
        <v>239350000</v>
      </c>
      <c r="H33" s="213">
        <f>SUM(H22+H23+H24+H25+H31+H32)</f>
        <v>239350000</v>
      </c>
    </row>
    <row r="34" spans="1:10" ht="15" customHeight="1">
      <c r="A34" s="223" t="s">
        <v>639</v>
      </c>
      <c r="B34" s="219" t="s">
        <v>640</v>
      </c>
      <c r="C34" s="261"/>
      <c r="D34" s="261"/>
      <c r="E34" s="261"/>
      <c r="F34" s="261"/>
      <c r="G34" s="261"/>
      <c r="H34" s="261"/>
    </row>
    <row r="35" spans="1:10" ht="15" customHeight="1">
      <c r="A35" s="223" t="s">
        <v>31</v>
      </c>
      <c r="B35" s="219" t="s">
        <v>641</v>
      </c>
      <c r="C35" s="261">
        <v>13188453</v>
      </c>
      <c r="D35" s="261"/>
      <c r="E35" s="261"/>
      <c r="F35" s="261">
        <f>SUM(C35:E35)</f>
        <v>13188453</v>
      </c>
      <c r="G35" s="261">
        <v>13188453</v>
      </c>
      <c r="H35" s="261">
        <v>15394784</v>
      </c>
    </row>
    <row r="36" spans="1:10" ht="15" customHeight="1">
      <c r="A36" s="223" t="s">
        <v>32</v>
      </c>
      <c r="B36" s="219" t="s">
        <v>644</v>
      </c>
      <c r="C36" s="261"/>
      <c r="D36" s="261">
        <v>2220000</v>
      </c>
      <c r="E36" s="261"/>
      <c r="F36" s="261">
        <f>SUM(C36:E36)</f>
        <v>2220000</v>
      </c>
      <c r="G36" s="261">
        <v>2220000</v>
      </c>
      <c r="H36" s="261">
        <v>2220000</v>
      </c>
    </row>
    <row r="37" spans="1:10" ht="15" customHeight="1">
      <c r="A37" s="223" t="s">
        <v>33</v>
      </c>
      <c r="B37" s="219" t="s">
        <v>645</v>
      </c>
      <c r="C37" s="261"/>
      <c r="D37" s="261"/>
      <c r="E37" s="261"/>
      <c r="F37" s="261">
        <f>SUM(C37:E37)</f>
        <v>0</v>
      </c>
      <c r="G37" s="261"/>
      <c r="H37" s="261"/>
    </row>
    <row r="38" spans="1:10" ht="15" customHeight="1">
      <c r="A38" s="223" t="s">
        <v>652</v>
      </c>
      <c r="B38" s="219" t="s">
        <v>653</v>
      </c>
      <c r="C38" s="261">
        <v>5180885</v>
      </c>
      <c r="D38" s="261"/>
      <c r="E38" s="261"/>
      <c r="F38" s="261">
        <f>SUM(C38:E38)</f>
        <v>5180885</v>
      </c>
      <c r="G38" s="261">
        <v>5180885</v>
      </c>
      <c r="H38" s="261">
        <v>5180885</v>
      </c>
    </row>
    <row r="39" spans="1:10" ht="15" customHeight="1">
      <c r="A39" s="223" t="s">
        <v>654</v>
      </c>
      <c r="B39" s="219" t="s">
        <v>655</v>
      </c>
      <c r="C39" s="261">
        <v>5270376</v>
      </c>
      <c r="D39" s="261"/>
      <c r="E39" s="261"/>
      <c r="F39" s="261">
        <f>SUM(C39:E39)</f>
        <v>5270376</v>
      </c>
      <c r="G39" s="261">
        <v>5270376</v>
      </c>
      <c r="H39" s="261">
        <v>5270376</v>
      </c>
    </row>
    <row r="40" spans="1:10" ht="15" customHeight="1">
      <c r="A40" s="223" t="s">
        <v>656</v>
      </c>
      <c r="B40" s="219" t="s">
        <v>657</v>
      </c>
      <c r="C40" s="261"/>
      <c r="D40" s="261"/>
      <c r="E40" s="261"/>
      <c r="F40" s="261"/>
      <c r="G40" s="261"/>
      <c r="H40" s="261"/>
    </row>
    <row r="41" spans="1:10" ht="15" customHeight="1">
      <c r="A41" s="223" t="s">
        <v>34</v>
      </c>
      <c r="B41" s="219" t="s">
        <v>658</v>
      </c>
      <c r="C41" s="261"/>
      <c r="D41" s="261">
        <v>1500000</v>
      </c>
      <c r="E41" s="261"/>
      <c r="F41" s="261">
        <f>SUM(C41:E41)</f>
        <v>1500000</v>
      </c>
      <c r="G41" s="261">
        <v>1500000</v>
      </c>
      <c r="H41" s="261">
        <v>1500000</v>
      </c>
    </row>
    <row r="42" spans="1:10" ht="15" customHeight="1">
      <c r="A42" s="223" t="s">
        <v>35</v>
      </c>
      <c r="B42" s="219" t="s">
        <v>660</v>
      </c>
      <c r="C42" s="261"/>
      <c r="D42" s="261"/>
      <c r="E42" s="261"/>
      <c r="F42" s="261"/>
      <c r="G42" s="261"/>
      <c r="H42" s="261"/>
    </row>
    <row r="43" spans="1:10" ht="15" customHeight="1">
      <c r="A43" s="223" t="s">
        <v>36</v>
      </c>
      <c r="B43" s="219" t="s">
        <v>884</v>
      </c>
      <c r="C43" s="261">
        <v>200000</v>
      </c>
      <c r="D43" s="261"/>
      <c r="E43" s="261"/>
      <c r="F43" s="261">
        <f>SUM(C43:E43)</f>
        <v>200000</v>
      </c>
      <c r="G43" s="261">
        <v>200000</v>
      </c>
      <c r="H43" s="261">
        <v>200000</v>
      </c>
    </row>
    <row r="44" spans="1:10" ht="15" customHeight="1">
      <c r="A44" s="225" t="s">
        <v>60</v>
      </c>
      <c r="B44" s="230" t="s">
        <v>669</v>
      </c>
      <c r="C44" s="213">
        <f>SUM(C34:C43)</f>
        <v>23839714</v>
      </c>
      <c r="D44" s="213">
        <f>SUM(D34:D43)</f>
        <v>3720000</v>
      </c>
      <c r="E44" s="213"/>
      <c r="F44" s="213">
        <f>SUM(C44:E44)</f>
        <v>27559714</v>
      </c>
      <c r="G44" s="213">
        <f>SUM(G34:G43)</f>
        <v>27559714</v>
      </c>
      <c r="H44" s="213">
        <f>SUM(H34:H43)</f>
        <v>29766045</v>
      </c>
      <c r="J44" s="157"/>
    </row>
    <row r="45" spans="1:10" ht="15" customHeight="1">
      <c r="A45" s="223" t="s">
        <v>681</v>
      </c>
      <c r="B45" s="219" t="s">
        <v>682</v>
      </c>
      <c r="C45" s="261"/>
      <c r="D45" s="261"/>
      <c r="E45" s="261"/>
      <c r="F45" s="261"/>
      <c r="G45" s="261"/>
      <c r="H45" s="261"/>
    </row>
    <row r="46" spans="1:10" ht="15" customHeight="1">
      <c r="A46" s="216" t="s">
        <v>40</v>
      </c>
      <c r="B46" s="219" t="s">
        <v>683</v>
      </c>
      <c r="C46" s="261"/>
      <c r="D46" s="261"/>
      <c r="E46" s="261"/>
      <c r="F46" s="261"/>
      <c r="G46" s="261"/>
      <c r="H46" s="261"/>
    </row>
    <row r="47" spans="1:10" ht="15" customHeight="1">
      <c r="A47" s="223" t="s">
        <v>41</v>
      </c>
      <c r="B47" s="219" t="s">
        <v>684</v>
      </c>
      <c r="C47" s="261"/>
      <c r="D47" s="261"/>
      <c r="E47" s="261"/>
      <c r="F47" s="261"/>
      <c r="G47" s="261"/>
      <c r="H47" s="261"/>
    </row>
    <row r="48" spans="1:10" ht="15" customHeight="1">
      <c r="A48" s="220" t="s">
        <v>62</v>
      </c>
      <c r="B48" s="230" t="s">
        <v>685</v>
      </c>
      <c r="C48" s="213"/>
      <c r="D48" s="213"/>
      <c r="E48" s="213"/>
      <c r="F48" s="213"/>
      <c r="G48" s="213"/>
      <c r="H48" s="213"/>
    </row>
    <row r="49" spans="1:8" ht="15" customHeight="1">
      <c r="A49" s="228" t="s">
        <v>159</v>
      </c>
      <c r="B49" s="263"/>
      <c r="C49" s="261"/>
      <c r="D49" s="261"/>
      <c r="E49" s="261"/>
      <c r="F49" s="261"/>
      <c r="G49" s="261"/>
      <c r="H49" s="261"/>
    </row>
    <row r="50" spans="1:8" ht="15" customHeight="1">
      <c r="A50" s="216" t="s">
        <v>591</v>
      </c>
      <c r="B50" s="219" t="s">
        <v>592</v>
      </c>
      <c r="C50" s="261"/>
      <c r="D50" s="261"/>
      <c r="E50" s="261"/>
      <c r="F50" s="261"/>
      <c r="G50" s="261"/>
      <c r="H50" s="261"/>
    </row>
    <row r="51" spans="1:8" ht="15" customHeight="1">
      <c r="A51" s="216" t="s">
        <v>593</v>
      </c>
      <c r="B51" s="219" t="s">
        <v>594</v>
      </c>
      <c r="C51" s="261"/>
      <c r="D51" s="261"/>
      <c r="E51" s="261"/>
      <c r="F51" s="261"/>
      <c r="G51" s="261"/>
      <c r="H51" s="261"/>
    </row>
    <row r="52" spans="1:8" ht="15" customHeight="1">
      <c r="A52" s="216" t="s">
        <v>18</v>
      </c>
      <c r="B52" s="219" t="s">
        <v>595</v>
      </c>
      <c r="C52" s="261"/>
      <c r="D52" s="261"/>
      <c r="E52" s="261"/>
      <c r="F52" s="261"/>
      <c r="G52" s="261"/>
      <c r="H52" s="261"/>
    </row>
    <row r="53" spans="1:8" ht="15" customHeight="1">
      <c r="A53" s="216" t="s">
        <v>19</v>
      </c>
      <c r="B53" s="219" t="s">
        <v>596</v>
      </c>
      <c r="C53" s="261"/>
      <c r="D53" s="261"/>
      <c r="E53" s="261"/>
      <c r="F53" s="261"/>
      <c r="G53" s="261"/>
      <c r="H53" s="261"/>
    </row>
    <row r="54" spans="1:8" ht="15" customHeight="1">
      <c r="A54" s="216" t="s">
        <v>20</v>
      </c>
      <c r="B54" s="219" t="s">
        <v>597</v>
      </c>
      <c r="C54" s="261"/>
      <c r="D54" s="261"/>
      <c r="E54" s="261"/>
      <c r="F54" s="261"/>
      <c r="G54" s="261"/>
      <c r="H54" s="261"/>
    </row>
    <row r="55" spans="1:8" ht="15" customHeight="1">
      <c r="A55" s="220" t="s">
        <v>56</v>
      </c>
      <c r="B55" s="230" t="s">
        <v>598</v>
      </c>
      <c r="C55" s="213"/>
      <c r="D55" s="213">
        <f>SUM(D50:D54)</f>
        <v>0</v>
      </c>
      <c r="E55" s="213"/>
      <c r="F55" s="213"/>
      <c r="G55" s="213"/>
      <c r="H55" s="213"/>
    </row>
    <row r="56" spans="1:8" ht="15" customHeight="1">
      <c r="A56" s="223" t="s">
        <v>37</v>
      </c>
      <c r="B56" s="219" t="s">
        <v>670</v>
      </c>
      <c r="C56" s="261"/>
      <c r="D56" s="261"/>
      <c r="E56" s="261"/>
      <c r="F56" s="261"/>
      <c r="G56" s="261"/>
      <c r="H56" s="261"/>
    </row>
    <row r="57" spans="1:8" ht="15" customHeight="1">
      <c r="A57" s="223" t="s">
        <v>38</v>
      </c>
      <c r="B57" s="219" t="s">
        <v>672</v>
      </c>
      <c r="C57" s="261"/>
      <c r="D57" s="261"/>
      <c r="E57" s="261"/>
      <c r="F57" s="261"/>
      <c r="G57" s="261"/>
      <c r="H57" s="261"/>
    </row>
    <row r="58" spans="1:8" ht="15" customHeight="1">
      <c r="A58" s="223" t="s">
        <v>674</v>
      </c>
      <c r="B58" s="219" t="s">
        <v>675</v>
      </c>
      <c r="C58" s="261"/>
      <c r="D58" s="261"/>
      <c r="E58" s="261"/>
      <c r="F58" s="261"/>
      <c r="G58" s="261"/>
      <c r="H58" s="261"/>
    </row>
    <row r="59" spans="1:8" ht="15" customHeight="1">
      <c r="A59" s="223" t="s">
        <v>39</v>
      </c>
      <c r="B59" s="219" t="s">
        <v>676</v>
      </c>
      <c r="C59" s="261"/>
      <c r="D59" s="261"/>
      <c r="E59" s="261"/>
      <c r="F59" s="261"/>
      <c r="G59" s="261"/>
      <c r="H59" s="261"/>
    </row>
    <row r="60" spans="1:8" ht="15" customHeight="1">
      <c r="A60" s="223" t="s">
        <v>678</v>
      </c>
      <c r="B60" s="219" t="s">
        <v>679</v>
      </c>
      <c r="C60" s="261"/>
      <c r="D60" s="261"/>
      <c r="E60" s="261"/>
      <c r="F60" s="261"/>
      <c r="G60" s="261"/>
      <c r="H60" s="261"/>
    </row>
    <row r="61" spans="1:8" ht="15" customHeight="1">
      <c r="A61" s="220" t="s">
        <v>61</v>
      </c>
      <c r="B61" s="230" t="s">
        <v>680</v>
      </c>
      <c r="C61" s="213"/>
      <c r="D61" s="213"/>
      <c r="E61" s="213"/>
      <c r="F61" s="213"/>
      <c r="G61" s="213"/>
      <c r="H61" s="213"/>
    </row>
    <row r="62" spans="1:8" ht="15" customHeight="1">
      <c r="A62" s="223" t="s">
        <v>686</v>
      </c>
      <c r="B62" s="219" t="s">
        <v>687</v>
      </c>
      <c r="C62" s="261"/>
      <c r="D62" s="261"/>
      <c r="E62" s="261"/>
      <c r="F62" s="261"/>
      <c r="G62" s="261"/>
      <c r="H62" s="261"/>
    </row>
    <row r="63" spans="1:8" ht="15" customHeight="1">
      <c r="A63" s="216" t="s">
        <v>42</v>
      </c>
      <c r="B63" s="219" t="s">
        <v>688</v>
      </c>
      <c r="C63" s="261"/>
      <c r="D63" s="261"/>
      <c r="E63" s="261"/>
      <c r="F63" s="261"/>
      <c r="G63" s="261"/>
      <c r="H63" s="261"/>
    </row>
    <row r="64" spans="1:8" ht="15" customHeight="1">
      <c r="A64" s="223" t="s">
        <v>43</v>
      </c>
      <c r="B64" s="219" t="s">
        <v>689</v>
      </c>
      <c r="C64" s="261"/>
      <c r="D64" s="261"/>
      <c r="E64" s="261"/>
      <c r="F64" s="261"/>
      <c r="G64" s="261"/>
      <c r="H64" s="261"/>
    </row>
    <row r="65" spans="1:8" ht="15" customHeight="1">
      <c r="A65" s="220" t="s">
        <v>64</v>
      </c>
      <c r="B65" s="230" t="s">
        <v>690</v>
      </c>
      <c r="C65" s="213"/>
      <c r="D65" s="213"/>
      <c r="E65" s="213"/>
      <c r="F65" s="213"/>
      <c r="G65" s="213"/>
      <c r="H65" s="213"/>
    </row>
    <row r="66" spans="1:8" ht="15" customHeight="1">
      <c r="A66" s="228" t="s">
        <v>158</v>
      </c>
      <c r="B66" s="263"/>
      <c r="C66" s="261"/>
      <c r="D66" s="261"/>
      <c r="E66" s="261"/>
      <c r="F66" s="261"/>
      <c r="G66" s="261"/>
      <c r="H66" s="261"/>
    </row>
    <row r="67" spans="1:8">
      <c r="A67" s="264" t="s">
        <v>63</v>
      </c>
      <c r="B67" s="231" t="s">
        <v>691</v>
      </c>
      <c r="C67" s="261">
        <f>SUM(C19+C33+C44+C48+C55+C61+C65)</f>
        <v>340691576</v>
      </c>
      <c r="D67" s="261">
        <f>SUM(D19+D33+D44+D48+D55+D61+D65)</f>
        <v>3720000</v>
      </c>
      <c r="E67" s="261"/>
      <c r="F67" s="261">
        <f>SUM(C67:E67)</f>
        <v>344411576</v>
      </c>
      <c r="G67" s="261">
        <f>SUM(G19+G33+G44+G48+G55+G61+G65)</f>
        <v>350704390</v>
      </c>
      <c r="H67" s="261">
        <f>SUM(H19+H33+H44+H48+H55+H61+H65)</f>
        <v>360825997</v>
      </c>
    </row>
    <row r="68" spans="1:8">
      <c r="A68" s="265" t="s">
        <v>211</v>
      </c>
      <c r="B68" s="266"/>
      <c r="C68" s="261"/>
      <c r="D68" s="261"/>
      <c r="E68" s="261"/>
      <c r="F68" s="261"/>
      <c r="G68" s="261"/>
      <c r="H68" s="261"/>
    </row>
    <row r="69" spans="1:8">
      <c r="A69" s="265" t="s">
        <v>212</v>
      </c>
      <c r="B69" s="266"/>
      <c r="C69" s="261"/>
      <c r="D69" s="261"/>
      <c r="E69" s="261"/>
      <c r="F69" s="261"/>
      <c r="G69" s="261"/>
      <c r="H69" s="261"/>
    </row>
    <row r="70" spans="1:8">
      <c r="A70" s="238" t="s">
        <v>45</v>
      </c>
      <c r="B70" s="216" t="s">
        <v>692</v>
      </c>
      <c r="C70" s="261"/>
      <c r="D70" s="261"/>
      <c r="E70" s="261"/>
      <c r="F70" s="261"/>
      <c r="G70" s="261"/>
      <c r="H70" s="261"/>
    </row>
    <row r="71" spans="1:8">
      <c r="A71" s="223" t="s">
        <v>693</v>
      </c>
      <c r="B71" s="216" t="s">
        <v>694</v>
      </c>
      <c r="C71" s="261"/>
      <c r="D71" s="261"/>
      <c r="E71" s="261"/>
      <c r="F71" s="261"/>
      <c r="G71" s="261"/>
      <c r="H71" s="261"/>
    </row>
    <row r="72" spans="1:8">
      <c r="A72" s="238" t="s">
        <v>46</v>
      </c>
      <c r="B72" s="216" t="s">
        <v>695</v>
      </c>
      <c r="C72" s="261"/>
      <c r="D72" s="261"/>
      <c r="E72" s="261"/>
      <c r="F72" s="261"/>
      <c r="G72" s="261"/>
      <c r="H72" s="261"/>
    </row>
    <row r="73" spans="1:8">
      <c r="A73" s="225" t="s">
        <v>65</v>
      </c>
      <c r="B73" s="220" t="s">
        <v>696</v>
      </c>
      <c r="C73" s="261"/>
      <c r="D73" s="261"/>
      <c r="E73" s="261"/>
      <c r="F73" s="261"/>
      <c r="G73" s="261"/>
      <c r="H73" s="261"/>
    </row>
    <row r="74" spans="1:8">
      <c r="A74" s="223" t="s">
        <v>47</v>
      </c>
      <c r="B74" s="216" t="s">
        <v>697</v>
      </c>
      <c r="C74" s="261"/>
      <c r="D74" s="261"/>
      <c r="E74" s="261"/>
      <c r="F74" s="261"/>
      <c r="G74" s="261"/>
      <c r="H74" s="261"/>
    </row>
    <row r="75" spans="1:8">
      <c r="A75" s="238" t="s">
        <v>698</v>
      </c>
      <c r="B75" s="216" t="s">
        <v>699</v>
      </c>
      <c r="C75" s="261"/>
      <c r="D75" s="261"/>
      <c r="E75" s="261"/>
      <c r="F75" s="261"/>
      <c r="G75" s="261"/>
      <c r="H75" s="261"/>
    </row>
    <row r="76" spans="1:8">
      <c r="A76" s="223" t="s">
        <v>48</v>
      </c>
      <c r="B76" s="216" t="s">
        <v>700</v>
      </c>
      <c r="C76" s="261"/>
      <c r="D76" s="261"/>
      <c r="E76" s="261"/>
      <c r="F76" s="261"/>
      <c r="G76" s="261"/>
      <c r="H76" s="261"/>
    </row>
    <row r="77" spans="1:8">
      <c r="A77" s="238" t="s">
        <v>701</v>
      </c>
      <c r="B77" s="216" t="s">
        <v>702</v>
      </c>
      <c r="C77" s="261"/>
      <c r="D77" s="261"/>
      <c r="E77" s="261"/>
      <c r="F77" s="261"/>
      <c r="G77" s="261"/>
      <c r="H77" s="261"/>
    </row>
    <row r="78" spans="1:8">
      <c r="A78" s="242" t="s">
        <v>66</v>
      </c>
      <c r="B78" s="220" t="s">
        <v>703</v>
      </c>
      <c r="C78" s="261"/>
      <c r="D78" s="261"/>
      <c r="E78" s="261"/>
      <c r="F78" s="261"/>
      <c r="G78" s="261"/>
      <c r="H78" s="261"/>
    </row>
    <row r="79" spans="1:8">
      <c r="A79" s="216" t="s">
        <v>209</v>
      </c>
      <c r="B79" s="216" t="s">
        <v>704</v>
      </c>
      <c r="C79" s="261"/>
      <c r="D79" s="261"/>
      <c r="E79" s="261"/>
      <c r="F79" s="261"/>
      <c r="G79" s="261"/>
      <c r="H79" s="261"/>
    </row>
    <row r="80" spans="1:8">
      <c r="A80" s="216" t="s">
        <v>210</v>
      </c>
      <c r="B80" s="216" t="s">
        <v>704</v>
      </c>
      <c r="C80" s="261">
        <v>323178234</v>
      </c>
      <c r="D80" s="261"/>
      <c r="E80" s="261"/>
      <c r="F80" s="261">
        <f>SUM(C80:E80)</f>
        <v>323178234</v>
      </c>
      <c r="G80" s="261">
        <v>321095536</v>
      </c>
      <c r="H80" s="261">
        <v>321095536</v>
      </c>
    </row>
    <row r="81" spans="1:8">
      <c r="A81" s="216" t="s">
        <v>207</v>
      </c>
      <c r="B81" s="216" t="s">
        <v>705</v>
      </c>
      <c r="C81" s="261"/>
      <c r="D81" s="261"/>
      <c r="E81" s="261"/>
      <c r="F81" s="261"/>
      <c r="G81" s="261"/>
      <c r="H81" s="261"/>
    </row>
    <row r="82" spans="1:8">
      <c r="A82" s="216" t="s">
        <v>208</v>
      </c>
      <c r="B82" s="216" t="s">
        <v>705</v>
      </c>
      <c r="C82" s="261"/>
      <c r="D82" s="261"/>
      <c r="E82" s="261"/>
      <c r="F82" s="261"/>
      <c r="G82" s="261"/>
      <c r="H82" s="261"/>
    </row>
    <row r="83" spans="1:8">
      <c r="A83" s="220" t="s">
        <v>67</v>
      </c>
      <c r="B83" s="220" t="s">
        <v>706</v>
      </c>
      <c r="C83" s="261">
        <f>SUM(C79:C82)</f>
        <v>323178234</v>
      </c>
      <c r="D83" s="261"/>
      <c r="E83" s="261"/>
      <c r="F83" s="261">
        <f>SUM(C83:E83)</f>
        <v>323178234</v>
      </c>
      <c r="G83" s="261">
        <v>321095536</v>
      </c>
      <c r="H83" s="261">
        <f>SUM(H79:H82)</f>
        <v>321095536</v>
      </c>
    </row>
    <row r="84" spans="1:8">
      <c r="A84" s="238" t="s">
        <v>707</v>
      </c>
      <c r="B84" s="216" t="s">
        <v>708</v>
      </c>
      <c r="C84" s="261"/>
      <c r="D84" s="261"/>
      <c r="E84" s="261"/>
      <c r="F84" s="261"/>
      <c r="G84" s="261"/>
      <c r="H84" s="261"/>
    </row>
    <row r="85" spans="1:8">
      <c r="A85" s="238" t="s">
        <v>709</v>
      </c>
      <c r="B85" s="216" t="s">
        <v>710</v>
      </c>
      <c r="C85" s="261"/>
      <c r="D85" s="261"/>
      <c r="E85" s="261"/>
      <c r="F85" s="261"/>
      <c r="G85" s="261"/>
      <c r="H85" s="261"/>
    </row>
    <row r="86" spans="1:8">
      <c r="A86" s="238" t="s">
        <v>711</v>
      </c>
      <c r="B86" s="216" t="s">
        <v>712</v>
      </c>
      <c r="C86" s="261"/>
      <c r="D86" s="261"/>
      <c r="E86" s="261"/>
      <c r="F86" s="261"/>
      <c r="G86" s="261"/>
      <c r="H86" s="261"/>
    </row>
    <row r="87" spans="1:8">
      <c r="A87" s="238" t="s">
        <v>713</v>
      </c>
      <c r="B87" s="216" t="s">
        <v>714</v>
      </c>
      <c r="C87" s="261"/>
      <c r="D87" s="261"/>
      <c r="E87" s="261"/>
      <c r="F87" s="261"/>
      <c r="G87" s="261"/>
      <c r="H87" s="261"/>
    </row>
    <row r="88" spans="1:8">
      <c r="A88" s="223" t="s">
        <v>49</v>
      </c>
      <c r="B88" s="216" t="s">
        <v>715</v>
      </c>
      <c r="C88" s="261"/>
      <c r="D88" s="261"/>
      <c r="E88" s="261"/>
      <c r="F88" s="261"/>
      <c r="G88" s="261"/>
      <c r="H88" s="261"/>
    </row>
    <row r="89" spans="1:8">
      <c r="A89" s="225" t="s">
        <v>68</v>
      </c>
      <c r="B89" s="220" t="s">
        <v>717</v>
      </c>
      <c r="C89" s="261">
        <f>SUM(C73+C78+C83+C84+C85+C86+C87+C88)</f>
        <v>323178234</v>
      </c>
      <c r="D89" s="261"/>
      <c r="E89" s="261"/>
      <c r="F89" s="261">
        <f>SUM(C89:E89)</f>
        <v>323178234</v>
      </c>
      <c r="G89" s="261">
        <v>321095536</v>
      </c>
      <c r="H89" s="261">
        <f>SUM(G89)</f>
        <v>321095536</v>
      </c>
    </row>
    <row r="90" spans="1:8">
      <c r="A90" s="223" t="s">
        <v>718</v>
      </c>
      <c r="B90" s="216" t="s">
        <v>719</v>
      </c>
      <c r="C90" s="261"/>
      <c r="D90" s="261"/>
      <c r="E90" s="261"/>
      <c r="F90" s="261"/>
      <c r="G90" s="261"/>
      <c r="H90" s="261"/>
    </row>
    <row r="91" spans="1:8">
      <c r="A91" s="223" t="s">
        <v>720</v>
      </c>
      <c r="B91" s="216" t="s">
        <v>721</v>
      </c>
      <c r="C91" s="261"/>
      <c r="D91" s="261"/>
      <c r="E91" s="261"/>
      <c r="F91" s="261"/>
      <c r="G91" s="261"/>
      <c r="H91" s="261"/>
    </row>
    <row r="92" spans="1:8">
      <c r="A92" s="238" t="s">
        <v>722</v>
      </c>
      <c r="B92" s="216" t="s">
        <v>723</v>
      </c>
      <c r="C92" s="261"/>
      <c r="D92" s="261"/>
      <c r="E92" s="261"/>
      <c r="F92" s="261"/>
      <c r="G92" s="261"/>
      <c r="H92" s="261"/>
    </row>
    <row r="93" spans="1:8">
      <c r="A93" s="238" t="s">
        <v>50</v>
      </c>
      <c r="B93" s="216" t="s">
        <v>724</v>
      </c>
      <c r="C93" s="261"/>
      <c r="D93" s="261"/>
      <c r="E93" s="261"/>
      <c r="F93" s="261"/>
      <c r="G93" s="261"/>
      <c r="H93" s="261"/>
    </row>
    <row r="94" spans="1:8">
      <c r="A94" s="242" t="s">
        <v>69</v>
      </c>
      <c r="B94" s="220" t="s">
        <v>725</v>
      </c>
      <c r="C94" s="261"/>
      <c r="D94" s="261"/>
      <c r="E94" s="261"/>
      <c r="F94" s="261"/>
      <c r="G94" s="261"/>
      <c r="H94" s="261"/>
    </row>
    <row r="95" spans="1:8">
      <c r="A95" s="225" t="s">
        <v>726</v>
      </c>
      <c r="B95" s="220" t="s">
        <v>727</v>
      </c>
      <c r="C95" s="261"/>
      <c r="D95" s="261"/>
      <c r="E95" s="261"/>
      <c r="F95" s="261"/>
      <c r="G95" s="261"/>
      <c r="H95" s="261"/>
    </row>
    <row r="96" spans="1:8">
      <c r="A96" s="245" t="s">
        <v>70</v>
      </c>
      <c r="B96" s="246" t="s">
        <v>728</v>
      </c>
      <c r="C96" s="213">
        <f>SUM(C89+C94+C95)</f>
        <v>323178234</v>
      </c>
      <c r="D96" s="213"/>
      <c r="E96" s="213"/>
      <c r="F96" s="213">
        <f>SUM(C96:E96)</f>
        <v>323178234</v>
      </c>
      <c r="G96" s="213">
        <f>SUM(G89+G94+G95)</f>
        <v>321095536</v>
      </c>
      <c r="H96" s="213">
        <f>SUM(G96)</f>
        <v>321095536</v>
      </c>
    </row>
    <row r="97" spans="1:8">
      <c r="A97" s="247" t="s">
        <v>52</v>
      </c>
      <c r="B97" s="248"/>
      <c r="C97" s="261">
        <f>SUM(C67+C96)</f>
        <v>663869810</v>
      </c>
      <c r="D97" s="261">
        <f>SUM(D67+D96)</f>
        <v>3720000</v>
      </c>
      <c r="E97" s="261"/>
      <c r="F97" s="261">
        <f>SUM(F67+F96)</f>
        <v>667589810</v>
      </c>
      <c r="G97" s="261">
        <f>SUM(G67+G96)</f>
        <v>671799926</v>
      </c>
      <c r="H97" s="261">
        <f>SUM(H67+H96)</f>
        <v>681921533</v>
      </c>
    </row>
    <row r="98" spans="1:8">
      <c r="F98" s="157"/>
    </row>
  </sheetData>
  <mergeCells count="4">
    <mergeCell ref="A1:F1"/>
    <mergeCell ref="A2:H2"/>
    <mergeCell ref="A3:H3"/>
    <mergeCell ref="A4:H4"/>
  </mergeCells>
  <phoneticPr fontId="51" type="noConversion"/>
  <printOptions horizontalCentered="1"/>
  <pageMargins left="0" right="0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98"/>
  <sheetViews>
    <sheetView workbookViewId="0">
      <selection activeCell="A10" sqref="A10"/>
    </sheetView>
  </sheetViews>
  <sheetFormatPr defaultRowHeight="15"/>
  <cols>
    <col min="1" max="1" width="77.5703125" customWidth="1"/>
    <col min="3" max="3" width="11.42578125" customWidth="1"/>
    <col min="4" max="4" width="11.5703125" customWidth="1"/>
    <col min="5" max="5" width="11.28515625" customWidth="1"/>
    <col min="6" max="6" width="12.42578125" customWidth="1"/>
    <col min="7" max="7" width="12.7109375" customWidth="1"/>
    <col min="8" max="8" width="12.28515625" customWidth="1"/>
    <col min="9" max="9" width="15.28515625" hidden="1" customWidth="1"/>
    <col min="10" max="10" width="15.85546875" hidden="1" customWidth="1"/>
    <col min="11" max="11" width="16.85546875" customWidth="1"/>
  </cols>
  <sheetData>
    <row r="1" spans="1:10" ht="24" customHeight="1">
      <c r="A1" s="416" t="s">
        <v>912</v>
      </c>
      <c r="B1" s="416"/>
      <c r="C1" s="416"/>
      <c r="D1" s="416"/>
      <c r="E1" s="416"/>
      <c r="F1" s="416"/>
      <c r="G1" s="416"/>
      <c r="H1" s="416"/>
    </row>
    <row r="2" spans="1:10" ht="24" customHeight="1">
      <c r="A2" s="419" t="s">
        <v>861</v>
      </c>
      <c r="B2" s="419"/>
      <c r="C2" s="419"/>
      <c r="D2" s="419"/>
      <c r="E2" s="419"/>
      <c r="F2" s="419"/>
      <c r="G2" s="419"/>
      <c r="H2" s="419"/>
    </row>
    <row r="3" spans="1:10" ht="15" customHeight="1">
      <c r="A3" s="418" t="s">
        <v>768</v>
      </c>
      <c r="B3" s="418"/>
      <c r="C3" s="418"/>
      <c r="D3" s="418"/>
      <c r="E3" s="418"/>
      <c r="F3" s="418"/>
      <c r="G3" s="418"/>
      <c r="H3" s="418"/>
    </row>
    <row r="4" spans="1:10">
      <c r="A4" s="4" t="s">
        <v>227</v>
      </c>
    </row>
    <row r="5" spans="1:10" ht="51.75">
      <c r="A5" s="206" t="s">
        <v>379</v>
      </c>
      <c r="B5" s="207" t="s">
        <v>326</v>
      </c>
      <c r="C5" s="208" t="s">
        <v>160</v>
      </c>
      <c r="D5" s="208" t="s">
        <v>161</v>
      </c>
      <c r="E5" s="208" t="s">
        <v>162</v>
      </c>
      <c r="F5" s="209" t="s">
        <v>261</v>
      </c>
      <c r="G5" s="209" t="s">
        <v>886</v>
      </c>
      <c r="H5" s="209" t="s">
        <v>886</v>
      </c>
      <c r="I5" s="195" t="s">
        <v>887</v>
      </c>
      <c r="J5" s="195" t="s">
        <v>863</v>
      </c>
    </row>
    <row r="6" spans="1:10" ht="15" customHeight="1">
      <c r="A6" s="215" t="s">
        <v>570</v>
      </c>
      <c r="B6" s="219" t="s">
        <v>571</v>
      </c>
      <c r="C6" s="267"/>
      <c r="D6" s="267"/>
      <c r="E6" s="261"/>
      <c r="F6" s="261"/>
      <c r="G6" s="261"/>
      <c r="H6" s="261"/>
      <c r="I6" s="199"/>
      <c r="J6" s="199"/>
    </row>
    <row r="7" spans="1:10" ht="15" customHeight="1">
      <c r="A7" s="216" t="s">
        <v>572</v>
      </c>
      <c r="B7" s="219" t="s">
        <v>573</v>
      </c>
      <c r="C7" s="267"/>
      <c r="D7" s="267"/>
      <c r="E7" s="261"/>
      <c r="F7" s="261"/>
      <c r="G7" s="261"/>
      <c r="H7" s="261"/>
      <c r="I7" s="199"/>
      <c r="J7" s="199"/>
    </row>
    <row r="8" spans="1:10" ht="15" customHeight="1">
      <c r="A8" s="216" t="s">
        <v>574</v>
      </c>
      <c r="B8" s="219" t="s">
        <v>575</v>
      </c>
      <c r="C8" s="267"/>
      <c r="D8" s="267"/>
      <c r="E8" s="261"/>
      <c r="F8" s="261"/>
      <c r="G8" s="261"/>
      <c r="H8" s="261"/>
      <c r="I8" s="199"/>
      <c r="J8" s="199"/>
    </row>
    <row r="9" spans="1:10" ht="15" customHeight="1">
      <c r="A9" s="216" t="s">
        <v>576</v>
      </c>
      <c r="B9" s="219" t="s">
        <v>577</v>
      </c>
      <c r="C9" s="267"/>
      <c r="D9" s="267"/>
      <c r="E9" s="261"/>
      <c r="F9" s="261"/>
      <c r="G9" s="261"/>
      <c r="H9" s="261"/>
      <c r="I9" s="199"/>
      <c r="J9" s="199"/>
    </row>
    <row r="10" spans="1:10" ht="15" customHeight="1">
      <c r="A10" s="216" t="s">
        <v>578</v>
      </c>
      <c r="B10" s="219" t="s">
        <v>579</v>
      </c>
      <c r="C10" s="267"/>
      <c r="D10" s="267"/>
      <c r="E10" s="261"/>
      <c r="F10" s="261"/>
      <c r="G10" s="261"/>
      <c r="H10" s="261"/>
      <c r="I10" s="199"/>
      <c r="J10" s="199"/>
    </row>
    <row r="11" spans="1:10" ht="15" customHeight="1">
      <c r="A11" s="216" t="s">
        <v>580</v>
      </c>
      <c r="B11" s="219" t="s">
        <v>581</v>
      </c>
      <c r="C11" s="267"/>
      <c r="D11" s="267"/>
      <c r="E11" s="261"/>
      <c r="F11" s="261"/>
      <c r="G11" s="261"/>
      <c r="H11" s="261"/>
      <c r="I11" s="199"/>
      <c r="J11" s="199"/>
    </row>
    <row r="12" spans="1:10" ht="15" customHeight="1">
      <c r="A12" s="220" t="s">
        <v>54</v>
      </c>
      <c r="B12" s="230" t="s">
        <v>582</v>
      </c>
      <c r="C12" s="267"/>
      <c r="D12" s="267"/>
      <c r="E12" s="261"/>
      <c r="F12" s="261"/>
      <c r="G12" s="261"/>
      <c r="H12" s="261"/>
      <c r="I12" s="199"/>
      <c r="J12" s="199"/>
    </row>
    <row r="13" spans="1:10" ht="15" customHeight="1">
      <c r="A13" s="216" t="s">
        <v>583</v>
      </c>
      <c r="B13" s="219" t="s">
        <v>584</v>
      </c>
      <c r="C13" s="267"/>
      <c r="D13" s="267"/>
      <c r="E13" s="261"/>
      <c r="F13" s="261"/>
      <c r="G13" s="261"/>
      <c r="H13" s="261"/>
      <c r="I13" s="199"/>
      <c r="J13" s="199"/>
    </row>
    <row r="14" spans="1:10" ht="15" customHeight="1">
      <c r="A14" s="216" t="s">
        <v>585</v>
      </c>
      <c r="B14" s="219" t="s">
        <v>586</v>
      </c>
      <c r="C14" s="267"/>
      <c r="D14" s="267"/>
      <c r="E14" s="261"/>
      <c r="F14" s="261"/>
      <c r="G14" s="261"/>
      <c r="H14" s="261"/>
      <c r="I14" s="199"/>
      <c r="J14" s="199"/>
    </row>
    <row r="15" spans="1:10" ht="15" customHeight="1">
      <c r="A15" s="216" t="s">
        <v>15</v>
      </c>
      <c r="B15" s="219" t="s">
        <v>587</v>
      </c>
      <c r="C15" s="267"/>
      <c r="D15" s="267"/>
      <c r="E15" s="261"/>
      <c r="F15" s="261"/>
      <c r="G15" s="261"/>
      <c r="H15" s="261"/>
      <c r="I15" s="199"/>
      <c r="J15" s="199"/>
    </row>
    <row r="16" spans="1:10" ht="15" customHeight="1">
      <c r="A16" s="216" t="s">
        <v>16</v>
      </c>
      <c r="B16" s="219" t="s">
        <v>588</v>
      </c>
      <c r="C16" s="267"/>
      <c r="D16" s="267"/>
      <c r="E16" s="261"/>
      <c r="F16" s="261"/>
      <c r="G16" s="261"/>
      <c r="H16" s="261"/>
      <c r="I16" s="199"/>
      <c r="J16" s="199"/>
    </row>
    <row r="17" spans="1:10" ht="15" customHeight="1">
      <c r="A17" s="216" t="s">
        <v>17</v>
      </c>
      <c r="B17" s="219" t="s">
        <v>589</v>
      </c>
      <c r="C17" s="267"/>
      <c r="D17" s="267"/>
      <c r="E17" s="261"/>
      <c r="F17" s="261"/>
      <c r="G17" s="261"/>
      <c r="H17" s="261"/>
      <c r="I17" s="199"/>
      <c r="J17" s="199"/>
    </row>
    <row r="18" spans="1:10" ht="15" customHeight="1">
      <c r="A18" s="220" t="s">
        <v>55</v>
      </c>
      <c r="B18" s="230" t="s">
        <v>590</v>
      </c>
      <c r="C18" s="267"/>
      <c r="D18" s="267"/>
      <c r="E18" s="261"/>
      <c r="F18" s="261"/>
      <c r="G18" s="261"/>
      <c r="H18" s="261"/>
      <c r="I18" s="199"/>
      <c r="J18" s="199"/>
    </row>
    <row r="19" spans="1:10" ht="15" customHeight="1">
      <c r="A19" s="216" t="s">
        <v>21</v>
      </c>
      <c r="B19" s="219" t="s">
        <v>599</v>
      </c>
      <c r="C19" s="267"/>
      <c r="D19" s="267"/>
      <c r="E19" s="261"/>
      <c r="F19" s="261"/>
      <c r="G19" s="261"/>
      <c r="H19" s="261"/>
      <c r="I19" s="199"/>
      <c r="J19" s="199"/>
    </row>
    <row r="20" spans="1:10" ht="15" customHeight="1">
      <c r="A20" s="216" t="s">
        <v>22</v>
      </c>
      <c r="B20" s="219" t="s">
        <v>603</v>
      </c>
      <c r="C20" s="267"/>
      <c r="D20" s="267"/>
      <c r="E20" s="261"/>
      <c r="F20" s="261"/>
      <c r="G20" s="261"/>
      <c r="H20" s="261"/>
      <c r="I20" s="199"/>
      <c r="J20" s="199"/>
    </row>
    <row r="21" spans="1:10" ht="15" customHeight="1">
      <c r="A21" s="220" t="s">
        <v>57</v>
      </c>
      <c r="B21" s="230" t="s">
        <v>604</v>
      </c>
      <c r="C21" s="267"/>
      <c r="D21" s="267"/>
      <c r="E21" s="261"/>
      <c r="F21" s="261"/>
      <c r="G21" s="261"/>
      <c r="H21" s="261"/>
      <c r="I21" s="199"/>
      <c r="J21" s="199"/>
    </row>
    <row r="22" spans="1:10" ht="15" customHeight="1">
      <c r="A22" s="216" t="s">
        <v>23</v>
      </c>
      <c r="B22" s="219" t="s">
        <v>605</v>
      </c>
      <c r="C22" s="267"/>
      <c r="D22" s="267"/>
      <c r="E22" s="261"/>
      <c r="F22" s="261"/>
      <c r="G22" s="261"/>
      <c r="H22" s="261"/>
      <c r="I22" s="199"/>
      <c r="J22" s="199"/>
    </row>
    <row r="23" spans="1:10" ht="15" customHeight="1">
      <c r="A23" s="216" t="s">
        <v>24</v>
      </c>
      <c r="B23" s="219" t="s">
        <v>606</v>
      </c>
      <c r="C23" s="267"/>
      <c r="D23" s="267"/>
      <c r="E23" s="261"/>
      <c r="F23" s="261"/>
      <c r="G23" s="261"/>
      <c r="H23" s="261"/>
      <c r="I23" s="199"/>
      <c r="J23" s="199"/>
    </row>
    <row r="24" spans="1:10" ht="15" customHeight="1">
      <c r="A24" s="216" t="s">
        <v>25</v>
      </c>
      <c r="B24" s="219" t="s">
        <v>607</v>
      </c>
      <c r="C24" s="267"/>
      <c r="D24" s="267"/>
      <c r="E24" s="261"/>
      <c r="F24" s="261"/>
      <c r="G24" s="261"/>
      <c r="H24" s="261"/>
      <c r="I24" s="199"/>
      <c r="J24" s="199"/>
    </row>
    <row r="25" spans="1:10" ht="15" customHeight="1">
      <c r="A25" s="216" t="s">
        <v>26</v>
      </c>
      <c r="B25" s="219" t="s">
        <v>608</v>
      </c>
      <c r="C25" s="267"/>
      <c r="D25" s="267"/>
      <c r="E25" s="261"/>
      <c r="F25" s="261"/>
      <c r="G25" s="261"/>
      <c r="H25" s="261"/>
      <c r="I25" s="199"/>
      <c r="J25" s="199"/>
    </row>
    <row r="26" spans="1:10" ht="15" customHeight="1">
      <c r="A26" s="216" t="s">
        <v>27</v>
      </c>
      <c r="B26" s="219" t="s">
        <v>611</v>
      </c>
      <c r="C26" s="267"/>
      <c r="D26" s="267"/>
      <c r="E26" s="261"/>
      <c r="F26" s="261"/>
      <c r="G26" s="261"/>
      <c r="H26" s="261"/>
      <c r="I26" s="199"/>
      <c r="J26" s="199"/>
    </row>
    <row r="27" spans="1:10" ht="15" customHeight="1">
      <c r="A27" s="216" t="s">
        <v>612</v>
      </c>
      <c r="B27" s="219" t="s">
        <v>613</v>
      </c>
      <c r="C27" s="267"/>
      <c r="D27" s="267"/>
      <c r="E27" s="261"/>
      <c r="F27" s="261"/>
      <c r="G27" s="261"/>
      <c r="H27" s="261"/>
      <c r="I27" s="199"/>
      <c r="J27" s="199"/>
    </row>
    <row r="28" spans="1:10" ht="15" customHeight="1">
      <c r="A28" s="216" t="s">
        <v>28</v>
      </c>
      <c r="B28" s="219" t="s">
        <v>614</v>
      </c>
      <c r="C28" s="267"/>
      <c r="D28" s="267"/>
      <c r="E28" s="261"/>
      <c r="F28" s="261"/>
      <c r="G28" s="261"/>
      <c r="H28" s="261"/>
      <c r="I28" s="199"/>
      <c r="J28" s="199"/>
    </row>
    <row r="29" spans="1:10" ht="15" customHeight="1">
      <c r="A29" s="216" t="s">
        <v>29</v>
      </c>
      <c r="B29" s="219" t="s">
        <v>620</v>
      </c>
      <c r="C29" s="267"/>
      <c r="D29" s="267"/>
      <c r="E29" s="261"/>
      <c r="F29" s="261"/>
      <c r="G29" s="261"/>
      <c r="H29" s="261"/>
      <c r="I29" s="199"/>
      <c r="J29" s="199"/>
    </row>
    <row r="30" spans="1:10" ht="15" customHeight="1">
      <c r="A30" s="220" t="s">
        <v>58</v>
      </c>
      <c r="B30" s="230" t="s">
        <v>636</v>
      </c>
      <c r="C30" s="267"/>
      <c r="D30" s="267"/>
      <c r="E30" s="261"/>
      <c r="F30" s="261"/>
      <c r="G30" s="261"/>
      <c r="H30" s="261"/>
      <c r="I30" s="199"/>
      <c r="J30" s="199"/>
    </row>
    <row r="31" spans="1:10" ht="15" customHeight="1">
      <c r="A31" s="216" t="s">
        <v>30</v>
      </c>
      <c r="B31" s="219" t="s">
        <v>637</v>
      </c>
      <c r="C31" s="267"/>
      <c r="D31" s="267"/>
      <c r="E31" s="261"/>
      <c r="F31" s="261"/>
      <c r="G31" s="261"/>
      <c r="H31" s="261"/>
      <c r="I31" s="199"/>
      <c r="J31" s="199"/>
    </row>
    <row r="32" spans="1:10" ht="15" customHeight="1">
      <c r="A32" s="220" t="s">
        <v>59</v>
      </c>
      <c r="B32" s="230" t="s">
        <v>638</v>
      </c>
      <c r="C32" s="267"/>
      <c r="D32" s="267"/>
      <c r="E32" s="261"/>
      <c r="F32" s="261"/>
      <c r="G32" s="261"/>
      <c r="H32" s="261"/>
      <c r="I32" s="199"/>
      <c r="J32" s="199"/>
    </row>
    <row r="33" spans="1:11" ht="15" customHeight="1">
      <c r="A33" s="223" t="s">
        <v>639</v>
      </c>
      <c r="B33" s="219" t="s">
        <v>640</v>
      </c>
      <c r="C33" s="267"/>
      <c r="D33" s="267"/>
      <c r="E33" s="261"/>
      <c r="F33" s="261"/>
      <c r="G33" s="261"/>
      <c r="H33" s="261"/>
      <c r="I33" s="199"/>
      <c r="J33" s="199"/>
    </row>
    <row r="34" spans="1:11" ht="15" customHeight="1">
      <c r="A34" s="223" t="s">
        <v>31</v>
      </c>
      <c r="B34" s="219" t="s">
        <v>641</v>
      </c>
      <c r="C34" s="267"/>
      <c r="D34" s="267"/>
      <c r="E34" s="261"/>
      <c r="F34" s="261"/>
      <c r="G34" s="261"/>
      <c r="H34" s="261"/>
      <c r="I34" s="199"/>
      <c r="J34" s="199"/>
    </row>
    <row r="35" spans="1:11" ht="15" customHeight="1">
      <c r="A35" s="223" t="s">
        <v>32</v>
      </c>
      <c r="B35" s="219" t="s">
        <v>644</v>
      </c>
      <c r="C35" s="267"/>
      <c r="D35" s="267"/>
      <c r="E35" s="261"/>
      <c r="F35" s="261"/>
      <c r="G35" s="261">
        <v>124200</v>
      </c>
      <c r="H35" s="261">
        <v>124200</v>
      </c>
      <c r="I35" s="199">
        <v>124200</v>
      </c>
      <c r="J35" s="199"/>
    </row>
    <row r="36" spans="1:11" ht="15" customHeight="1">
      <c r="A36" s="223" t="s">
        <v>33</v>
      </c>
      <c r="B36" s="219" t="s">
        <v>645</v>
      </c>
      <c r="C36" s="267"/>
      <c r="D36" s="267"/>
      <c r="E36" s="261"/>
      <c r="F36" s="261"/>
      <c r="G36" s="261"/>
      <c r="H36" s="261"/>
      <c r="I36" s="199"/>
      <c r="J36" s="199"/>
    </row>
    <row r="37" spans="1:11" ht="15" customHeight="1">
      <c r="A37" s="223" t="s">
        <v>652</v>
      </c>
      <c r="B37" s="219" t="s">
        <v>653</v>
      </c>
      <c r="C37" s="267"/>
      <c r="D37" s="267"/>
      <c r="E37" s="261"/>
      <c r="F37" s="261"/>
      <c r="G37" s="261"/>
      <c r="H37" s="261"/>
      <c r="I37" s="199"/>
      <c r="J37" s="199"/>
    </row>
    <row r="38" spans="1:11" ht="15" customHeight="1">
      <c r="A38" s="223" t="s">
        <v>654</v>
      </c>
      <c r="B38" s="219" t="s">
        <v>655</v>
      </c>
      <c r="C38" s="267"/>
      <c r="D38" s="267"/>
      <c r="E38" s="261"/>
      <c r="F38" s="261"/>
      <c r="G38" s="261"/>
      <c r="H38" s="261"/>
      <c r="I38" s="199"/>
      <c r="J38" s="199"/>
    </row>
    <row r="39" spans="1:11" ht="15" customHeight="1">
      <c r="A39" s="223" t="s">
        <v>656</v>
      </c>
      <c r="B39" s="219" t="s">
        <v>657</v>
      </c>
      <c r="C39" s="267"/>
      <c r="D39" s="267"/>
      <c r="E39" s="261"/>
      <c r="F39" s="261"/>
      <c r="G39" s="261"/>
      <c r="H39" s="261"/>
      <c r="I39" s="199"/>
      <c r="J39" s="199"/>
    </row>
    <row r="40" spans="1:11" ht="15" customHeight="1">
      <c r="A40" s="223" t="s">
        <v>34</v>
      </c>
      <c r="B40" s="219" t="s">
        <v>658</v>
      </c>
      <c r="C40" s="267"/>
      <c r="D40" s="267"/>
      <c r="E40" s="261"/>
      <c r="F40" s="261"/>
      <c r="G40" s="261"/>
      <c r="H40" s="261"/>
      <c r="I40" s="199"/>
      <c r="J40" s="199"/>
    </row>
    <row r="41" spans="1:11" ht="15" customHeight="1">
      <c r="A41" s="223" t="s">
        <v>35</v>
      </c>
      <c r="B41" s="219" t="s">
        <v>660</v>
      </c>
      <c r="C41" s="267"/>
      <c r="D41" s="267"/>
      <c r="E41" s="261"/>
      <c r="F41" s="261"/>
      <c r="G41" s="261"/>
      <c r="H41" s="261"/>
      <c r="I41" s="199"/>
      <c r="J41" s="199"/>
    </row>
    <row r="42" spans="1:11" ht="15" customHeight="1">
      <c r="A42" s="223" t="s">
        <v>36</v>
      </c>
      <c r="B42" s="219" t="s">
        <v>884</v>
      </c>
      <c r="C42" s="267"/>
      <c r="D42" s="267"/>
      <c r="E42" s="261"/>
      <c r="F42" s="261"/>
      <c r="G42" s="261"/>
      <c r="H42" s="261">
        <f>SUM(I42:J42)</f>
        <v>5997</v>
      </c>
      <c r="I42" s="199">
        <v>321</v>
      </c>
      <c r="J42" s="199">
        <v>5676</v>
      </c>
    </row>
    <row r="43" spans="1:11" ht="15" customHeight="1">
      <c r="A43" s="225" t="s">
        <v>60</v>
      </c>
      <c r="B43" s="230" t="s">
        <v>669</v>
      </c>
      <c r="C43" s="267"/>
      <c r="D43" s="267"/>
      <c r="E43" s="261"/>
      <c r="F43" s="261"/>
      <c r="G43" s="261">
        <v>124200</v>
      </c>
      <c r="H43" s="261">
        <f>SUM(H33:H42)</f>
        <v>130197</v>
      </c>
      <c r="I43" s="199">
        <f>SUM(I33:I42)</f>
        <v>124521</v>
      </c>
      <c r="J43" s="199">
        <v>5676</v>
      </c>
      <c r="K43" s="157"/>
    </row>
    <row r="44" spans="1:11" ht="15" customHeight="1">
      <c r="A44" s="223" t="s">
        <v>681</v>
      </c>
      <c r="B44" s="219" t="s">
        <v>682</v>
      </c>
      <c r="C44" s="267"/>
      <c r="D44" s="267"/>
      <c r="E44" s="261"/>
      <c r="F44" s="261"/>
      <c r="G44" s="261"/>
      <c r="H44" s="261"/>
      <c r="I44" s="199"/>
      <c r="J44" s="199"/>
    </row>
    <row r="45" spans="1:11" ht="15" customHeight="1">
      <c r="A45" s="216" t="s">
        <v>40</v>
      </c>
      <c r="B45" s="219" t="s">
        <v>683</v>
      </c>
      <c r="C45" s="267"/>
      <c r="D45" s="267"/>
      <c r="E45" s="261"/>
      <c r="F45" s="261"/>
      <c r="G45" s="261"/>
      <c r="H45" s="261"/>
      <c r="I45" s="199"/>
      <c r="J45" s="199"/>
    </row>
    <row r="46" spans="1:11" ht="15" customHeight="1">
      <c r="A46" s="223" t="s">
        <v>41</v>
      </c>
      <c r="B46" s="219" t="s">
        <v>684</v>
      </c>
      <c r="C46" s="267"/>
      <c r="D46" s="267"/>
      <c r="E46" s="261"/>
      <c r="F46" s="261"/>
      <c r="G46" s="261"/>
      <c r="H46" s="261"/>
      <c r="I46" s="199"/>
      <c r="J46" s="199"/>
    </row>
    <row r="47" spans="1:11" ht="15" customHeight="1">
      <c r="A47" s="220" t="s">
        <v>62</v>
      </c>
      <c r="B47" s="230" t="s">
        <v>685</v>
      </c>
      <c r="C47" s="267"/>
      <c r="D47" s="267"/>
      <c r="E47" s="261"/>
      <c r="F47" s="261"/>
      <c r="G47" s="261"/>
      <c r="H47" s="261"/>
      <c r="I47" s="199"/>
      <c r="J47" s="199"/>
    </row>
    <row r="48" spans="1:11" ht="15" customHeight="1">
      <c r="A48" s="228" t="s">
        <v>159</v>
      </c>
      <c r="B48" s="263"/>
      <c r="C48" s="267"/>
      <c r="D48" s="267"/>
      <c r="E48" s="261"/>
      <c r="F48" s="261"/>
      <c r="G48" s="261"/>
      <c r="H48" s="261"/>
      <c r="I48" s="199"/>
      <c r="J48" s="199"/>
    </row>
    <row r="49" spans="1:10" ht="15" customHeight="1">
      <c r="A49" s="216" t="s">
        <v>591</v>
      </c>
      <c r="B49" s="219" t="s">
        <v>592</v>
      </c>
      <c r="C49" s="267"/>
      <c r="D49" s="267"/>
      <c r="E49" s="261"/>
      <c r="F49" s="261"/>
      <c r="G49" s="261"/>
      <c r="H49" s="261"/>
      <c r="I49" s="199"/>
      <c r="J49" s="199"/>
    </row>
    <row r="50" spans="1:10" ht="15" customHeight="1">
      <c r="A50" s="216" t="s">
        <v>593</v>
      </c>
      <c r="B50" s="219" t="s">
        <v>594</v>
      </c>
      <c r="C50" s="267"/>
      <c r="D50" s="267"/>
      <c r="E50" s="261"/>
      <c r="F50" s="261"/>
      <c r="G50" s="261"/>
      <c r="H50" s="261"/>
      <c r="I50" s="199"/>
      <c r="J50" s="199"/>
    </row>
    <row r="51" spans="1:10" ht="15" customHeight="1">
      <c r="A51" s="216" t="s">
        <v>18</v>
      </c>
      <c r="B51" s="219" t="s">
        <v>595</v>
      </c>
      <c r="C51" s="267"/>
      <c r="D51" s="267"/>
      <c r="E51" s="261"/>
      <c r="F51" s="261"/>
      <c r="G51" s="261"/>
      <c r="H51" s="261"/>
      <c r="I51" s="199"/>
      <c r="J51" s="199"/>
    </row>
    <row r="52" spans="1:10" ht="15" customHeight="1">
      <c r="A52" s="216" t="s">
        <v>19</v>
      </c>
      <c r="B52" s="219" t="s">
        <v>596</v>
      </c>
      <c r="C52" s="267"/>
      <c r="D52" s="267"/>
      <c r="E52" s="261"/>
      <c r="F52" s="261"/>
      <c r="G52" s="261"/>
      <c r="H52" s="261"/>
      <c r="I52" s="199"/>
      <c r="J52" s="199"/>
    </row>
    <row r="53" spans="1:10" ht="15" customHeight="1">
      <c r="A53" s="216" t="s">
        <v>20</v>
      </c>
      <c r="B53" s="219" t="s">
        <v>597</v>
      </c>
      <c r="C53" s="267"/>
      <c r="D53" s="267"/>
      <c r="E53" s="261"/>
      <c r="F53" s="261"/>
      <c r="G53" s="261"/>
      <c r="H53" s="261"/>
      <c r="I53" s="199"/>
      <c r="J53" s="199"/>
    </row>
    <row r="54" spans="1:10" ht="15" customHeight="1">
      <c r="A54" s="220" t="s">
        <v>56</v>
      </c>
      <c r="B54" s="230" t="s">
        <v>598</v>
      </c>
      <c r="C54" s="267"/>
      <c r="D54" s="267"/>
      <c r="E54" s="261"/>
      <c r="F54" s="261"/>
      <c r="G54" s="261"/>
      <c r="H54" s="261"/>
      <c r="I54" s="199"/>
      <c r="J54" s="199"/>
    </row>
    <row r="55" spans="1:10" ht="15" customHeight="1">
      <c r="A55" s="223" t="s">
        <v>37</v>
      </c>
      <c r="B55" s="219" t="s">
        <v>670</v>
      </c>
      <c r="C55" s="267"/>
      <c r="D55" s="267"/>
      <c r="E55" s="261"/>
      <c r="F55" s="261"/>
      <c r="G55" s="261"/>
      <c r="H55" s="261"/>
      <c r="I55" s="199"/>
      <c r="J55" s="199"/>
    </row>
    <row r="56" spans="1:10" ht="15" customHeight="1">
      <c r="A56" s="223" t="s">
        <v>38</v>
      </c>
      <c r="B56" s="219" t="s">
        <v>672</v>
      </c>
      <c r="C56" s="267"/>
      <c r="D56" s="267"/>
      <c r="E56" s="261"/>
      <c r="F56" s="261"/>
      <c r="G56" s="261"/>
      <c r="H56" s="261"/>
      <c r="I56" s="199"/>
      <c r="J56" s="199"/>
    </row>
    <row r="57" spans="1:10" ht="15" customHeight="1">
      <c r="A57" s="223" t="s">
        <v>674</v>
      </c>
      <c r="B57" s="219" t="s">
        <v>675</v>
      </c>
      <c r="C57" s="267"/>
      <c r="D57" s="267"/>
      <c r="E57" s="261"/>
      <c r="F57" s="261"/>
      <c r="G57" s="261"/>
      <c r="H57" s="261"/>
      <c r="I57" s="199"/>
      <c r="J57" s="199"/>
    </row>
    <row r="58" spans="1:10" ht="15" customHeight="1">
      <c r="A58" s="223" t="s">
        <v>39</v>
      </c>
      <c r="B58" s="219" t="s">
        <v>676</v>
      </c>
      <c r="C58" s="267"/>
      <c r="D58" s="267"/>
      <c r="E58" s="261"/>
      <c r="F58" s="261"/>
      <c r="G58" s="261"/>
      <c r="H58" s="261"/>
      <c r="I58" s="199"/>
      <c r="J58" s="199"/>
    </row>
    <row r="59" spans="1:10" ht="15" customHeight="1">
      <c r="A59" s="223" t="s">
        <v>678</v>
      </c>
      <c r="B59" s="219" t="s">
        <v>679</v>
      </c>
      <c r="C59" s="267"/>
      <c r="D59" s="267"/>
      <c r="E59" s="261"/>
      <c r="F59" s="261"/>
      <c r="G59" s="261"/>
      <c r="H59" s="261"/>
      <c r="I59" s="199"/>
      <c r="J59" s="199"/>
    </row>
    <row r="60" spans="1:10" ht="15" customHeight="1">
      <c r="A60" s="220" t="s">
        <v>61</v>
      </c>
      <c r="B60" s="230" t="s">
        <v>680</v>
      </c>
      <c r="C60" s="267"/>
      <c r="D60" s="267"/>
      <c r="E60" s="261"/>
      <c r="F60" s="261"/>
      <c r="G60" s="261"/>
      <c r="H60" s="261"/>
      <c r="I60" s="199"/>
      <c r="J60" s="199"/>
    </row>
    <row r="61" spans="1:10" ht="15" customHeight="1">
      <c r="A61" s="223" t="s">
        <v>686</v>
      </c>
      <c r="B61" s="219" t="s">
        <v>687</v>
      </c>
      <c r="C61" s="267"/>
      <c r="D61" s="267"/>
      <c r="E61" s="261"/>
      <c r="F61" s="261"/>
      <c r="G61" s="261"/>
      <c r="H61" s="261"/>
      <c r="I61" s="199"/>
      <c r="J61" s="199"/>
    </row>
    <row r="62" spans="1:10" ht="15" customHeight="1">
      <c r="A62" s="216" t="s">
        <v>42</v>
      </c>
      <c r="B62" s="219" t="s">
        <v>688</v>
      </c>
      <c r="C62" s="267"/>
      <c r="D62" s="267"/>
      <c r="E62" s="261"/>
      <c r="F62" s="261"/>
      <c r="G62" s="261"/>
      <c r="H62" s="261"/>
      <c r="I62" s="199"/>
      <c r="J62" s="199"/>
    </row>
    <row r="63" spans="1:10" ht="15" customHeight="1">
      <c r="A63" s="223" t="s">
        <v>43</v>
      </c>
      <c r="B63" s="219" t="s">
        <v>689</v>
      </c>
      <c r="C63" s="267"/>
      <c r="D63" s="267"/>
      <c r="E63" s="261"/>
      <c r="F63" s="261"/>
      <c r="G63" s="261"/>
      <c r="H63" s="261"/>
      <c r="I63" s="199"/>
      <c r="J63" s="199"/>
    </row>
    <row r="64" spans="1:10" ht="15" customHeight="1">
      <c r="A64" s="220" t="s">
        <v>64</v>
      </c>
      <c r="B64" s="230" t="s">
        <v>690</v>
      </c>
      <c r="C64" s="267"/>
      <c r="D64" s="267"/>
      <c r="E64" s="261"/>
      <c r="F64" s="261"/>
      <c r="G64" s="261"/>
      <c r="H64" s="261"/>
      <c r="I64" s="199"/>
      <c r="J64" s="199"/>
    </row>
    <row r="65" spans="1:10" ht="15" customHeight="1">
      <c r="A65" s="228" t="s">
        <v>158</v>
      </c>
      <c r="B65" s="263"/>
      <c r="C65" s="267"/>
      <c r="D65" s="267"/>
      <c r="E65" s="261"/>
      <c r="F65" s="261"/>
      <c r="G65" s="261"/>
      <c r="H65" s="261"/>
      <c r="I65" s="199"/>
      <c r="J65" s="199"/>
    </row>
    <row r="66" spans="1:10">
      <c r="A66" s="264" t="s">
        <v>63</v>
      </c>
      <c r="B66" s="231" t="s">
        <v>691</v>
      </c>
      <c r="C66" s="267"/>
      <c r="D66" s="267"/>
      <c r="E66" s="261"/>
      <c r="F66" s="261">
        <v>0</v>
      </c>
      <c r="G66" s="261">
        <v>124200</v>
      </c>
      <c r="H66" s="261">
        <f>SUM(I66:J66)</f>
        <v>130197</v>
      </c>
      <c r="I66" s="199">
        <v>124521</v>
      </c>
      <c r="J66" s="199">
        <v>5676</v>
      </c>
    </row>
    <row r="67" spans="1:10">
      <c r="A67" s="265" t="s">
        <v>211</v>
      </c>
      <c r="B67" s="266"/>
      <c r="C67" s="267"/>
      <c r="D67" s="267"/>
      <c r="E67" s="261"/>
      <c r="F67" s="261"/>
      <c r="G67" s="261"/>
      <c r="H67" s="261"/>
      <c r="I67" s="199"/>
      <c r="J67" s="199"/>
    </row>
    <row r="68" spans="1:10">
      <c r="A68" s="265" t="s">
        <v>212</v>
      </c>
      <c r="B68" s="266"/>
      <c r="C68" s="267"/>
      <c r="D68" s="267"/>
      <c r="E68" s="261"/>
      <c r="F68" s="261"/>
      <c r="G68" s="261"/>
      <c r="H68" s="261"/>
      <c r="I68" s="199"/>
      <c r="J68" s="199"/>
    </row>
    <row r="69" spans="1:10">
      <c r="A69" s="238" t="s">
        <v>45</v>
      </c>
      <c r="B69" s="216" t="s">
        <v>692</v>
      </c>
      <c r="C69" s="267"/>
      <c r="D69" s="267"/>
      <c r="E69" s="261"/>
      <c r="F69" s="261"/>
      <c r="G69" s="261"/>
      <c r="H69" s="261"/>
      <c r="I69" s="199"/>
      <c r="J69" s="199"/>
    </row>
    <row r="70" spans="1:10">
      <c r="A70" s="223" t="s">
        <v>693</v>
      </c>
      <c r="B70" s="216" t="s">
        <v>694</v>
      </c>
      <c r="C70" s="267"/>
      <c r="D70" s="267"/>
      <c r="E70" s="261"/>
      <c r="F70" s="261"/>
      <c r="G70" s="261"/>
      <c r="H70" s="261"/>
      <c r="I70" s="199"/>
      <c r="J70" s="199"/>
    </row>
    <row r="71" spans="1:10">
      <c r="A71" s="238" t="s">
        <v>46</v>
      </c>
      <c r="B71" s="216" t="s">
        <v>695</v>
      </c>
      <c r="C71" s="267"/>
      <c r="D71" s="267"/>
      <c r="E71" s="261"/>
      <c r="F71" s="261"/>
      <c r="G71" s="261"/>
      <c r="H71" s="261"/>
      <c r="I71" s="199"/>
      <c r="J71" s="199"/>
    </row>
    <row r="72" spans="1:10">
      <c r="A72" s="225" t="s">
        <v>65</v>
      </c>
      <c r="B72" s="220" t="s">
        <v>696</v>
      </c>
      <c r="C72" s="267"/>
      <c r="D72" s="267"/>
      <c r="E72" s="261"/>
      <c r="F72" s="261"/>
      <c r="G72" s="261"/>
      <c r="H72" s="261"/>
      <c r="I72" s="199"/>
      <c r="J72" s="199"/>
    </row>
    <row r="73" spans="1:10">
      <c r="A73" s="223" t="s">
        <v>47</v>
      </c>
      <c r="B73" s="216" t="s">
        <v>697</v>
      </c>
      <c r="C73" s="267"/>
      <c r="D73" s="267"/>
      <c r="E73" s="261"/>
      <c r="F73" s="261"/>
      <c r="G73" s="261"/>
      <c r="H73" s="261"/>
      <c r="I73" s="199"/>
      <c r="J73" s="199"/>
    </row>
    <row r="74" spans="1:10">
      <c r="A74" s="238" t="s">
        <v>698</v>
      </c>
      <c r="B74" s="216" t="s">
        <v>699</v>
      </c>
      <c r="C74" s="267"/>
      <c r="D74" s="267"/>
      <c r="E74" s="261"/>
      <c r="F74" s="261"/>
      <c r="G74" s="261"/>
      <c r="H74" s="261"/>
      <c r="I74" s="199"/>
      <c r="J74" s="199"/>
    </row>
    <row r="75" spans="1:10">
      <c r="A75" s="223" t="s">
        <v>48</v>
      </c>
      <c r="B75" s="216" t="s">
        <v>700</v>
      </c>
      <c r="C75" s="267"/>
      <c r="D75" s="267"/>
      <c r="E75" s="261"/>
      <c r="F75" s="261"/>
      <c r="G75" s="261"/>
      <c r="H75" s="261"/>
      <c r="I75" s="199"/>
      <c r="J75" s="199"/>
    </row>
    <row r="76" spans="1:10">
      <c r="A76" s="238" t="s">
        <v>701</v>
      </c>
      <c r="B76" s="216" t="s">
        <v>702</v>
      </c>
      <c r="C76" s="267"/>
      <c r="D76" s="267"/>
      <c r="E76" s="261"/>
      <c r="F76" s="261"/>
      <c r="G76" s="261"/>
      <c r="H76" s="261"/>
      <c r="I76" s="199"/>
      <c r="J76" s="199"/>
    </row>
    <row r="77" spans="1:10">
      <c r="A77" s="242" t="s">
        <v>66</v>
      </c>
      <c r="B77" s="220" t="s">
        <v>703</v>
      </c>
      <c r="C77" s="267"/>
      <c r="D77" s="267"/>
      <c r="E77" s="261"/>
      <c r="F77" s="261"/>
      <c r="G77" s="261"/>
      <c r="H77" s="261"/>
      <c r="I77" s="199"/>
      <c r="J77" s="199"/>
    </row>
    <row r="78" spans="1:10">
      <c r="A78" s="216" t="s">
        <v>209</v>
      </c>
      <c r="B78" s="216" t="s">
        <v>704</v>
      </c>
      <c r="C78" s="261">
        <v>1688670</v>
      </c>
      <c r="D78" s="267"/>
      <c r="E78" s="261">
        <v>6642947</v>
      </c>
      <c r="F78" s="261">
        <f>SUM(C78:E78)</f>
        <v>8331617</v>
      </c>
      <c r="G78" s="261">
        <f>SUM(I78:J78)</f>
        <v>8207417</v>
      </c>
      <c r="H78" s="261">
        <f>SUM(I78:J78)</f>
        <v>8207417</v>
      </c>
      <c r="I78" s="199">
        <v>6518747</v>
      </c>
      <c r="J78" s="199">
        <v>1688670</v>
      </c>
    </row>
    <row r="79" spans="1:10">
      <c r="A79" s="216" t="s">
        <v>210</v>
      </c>
      <c r="B79" s="216" t="s">
        <v>704</v>
      </c>
      <c r="C79" s="261"/>
      <c r="D79" s="267"/>
      <c r="E79" s="261"/>
      <c r="F79" s="261"/>
      <c r="G79" s="261"/>
      <c r="H79" s="261"/>
      <c r="I79" s="199"/>
      <c r="J79" s="199"/>
    </row>
    <row r="80" spans="1:10">
      <c r="A80" s="216" t="s">
        <v>207</v>
      </c>
      <c r="B80" s="216" t="s">
        <v>705</v>
      </c>
      <c r="C80" s="261"/>
      <c r="D80" s="267"/>
      <c r="E80" s="261"/>
      <c r="F80" s="261"/>
      <c r="G80" s="261"/>
      <c r="H80" s="261"/>
      <c r="I80" s="199"/>
      <c r="J80" s="199"/>
    </row>
    <row r="81" spans="1:11">
      <c r="A81" s="216" t="s">
        <v>208</v>
      </c>
      <c r="B81" s="216" t="s">
        <v>705</v>
      </c>
      <c r="C81" s="261"/>
      <c r="D81" s="267"/>
      <c r="E81" s="261"/>
      <c r="F81" s="261"/>
      <c r="G81" s="261"/>
      <c r="H81" s="261"/>
      <c r="I81" s="199"/>
      <c r="J81" s="199"/>
    </row>
    <row r="82" spans="1:11">
      <c r="A82" s="220" t="s">
        <v>67</v>
      </c>
      <c r="B82" s="220" t="s">
        <v>706</v>
      </c>
      <c r="C82" s="261">
        <f>SUM(C78:C81)</f>
        <v>1688670</v>
      </c>
      <c r="D82" s="267"/>
      <c r="E82" s="261">
        <f>SUM(E78:E81)</f>
        <v>6642947</v>
      </c>
      <c r="F82" s="261">
        <f>SUM(F78:F81)</f>
        <v>8331617</v>
      </c>
      <c r="G82" s="261">
        <f>SUM(I82:J82)</f>
        <v>8207417</v>
      </c>
      <c r="H82" s="261">
        <f>SUM(H78:H81)</f>
        <v>8207417</v>
      </c>
      <c r="I82" s="199">
        <f>SUM(I78:I81)</f>
        <v>6518747</v>
      </c>
      <c r="J82" s="199">
        <v>1688670</v>
      </c>
    </row>
    <row r="83" spans="1:11">
      <c r="A83" s="238" t="s">
        <v>707</v>
      </c>
      <c r="B83" s="216" t="s">
        <v>708</v>
      </c>
      <c r="C83" s="261"/>
      <c r="D83" s="267"/>
      <c r="E83" s="261"/>
      <c r="F83" s="261"/>
      <c r="G83" s="261"/>
      <c r="H83" s="261"/>
      <c r="I83" s="199"/>
      <c r="J83" s="199"/>
    </row>
    <row r="84" spans="1:11">
      <c r="A84" s="238" t="s">
        <v>709</v>
      </c>
      <c r="B84" s="216" t="s">
        <v>710</v>
      </c>
      <c r="C84" s="261"/>
      <c r="D84" s="267"/>
      <c r="E84" s="261"/>
      <c r="F84" s="261"/>
      <c r="G84" s="261"/>
      <c r="H84" s="261"/>
      <c r="I84" s="199"/>
      <c r="J84" s="199"/>
    </row>
    <row r="85" spans="1:11">
      <c r="A85" s="238" t="s">
        <v>711</v>
      </c>
      <c r="B85" s="216" t="s">
        <v>712</v>
      </c>
      <c r="C85" s="261">
        <v>52722370</v>
      </c>
      <c r="D85" s="267"/>
      <c r="E85" s="261">
        <v>31373000</v>
      </c>
      <c r="F85" s="261">
        <f>SUM(C85:E85)</f>
        <v>84095370</v>
      </c>
      <c r="G85" s="261">
        <v>85252546</v>
      </c>
      <c r="H85" s="261">
        <f>SUM(I85:J85)</f>
        <v>87290130</v>
      </c>
      <c r="I85" s="199">
        <v>31396786</v>
      </c>
      <c r="J85" s="199">
        <v>55893344</v>
      </c>
    </row>
    <row r="86" spans="1:11">
      <c r="A86" s="238" t="s">
        <v>713</v>
      </c>
      <c r="B86" s="216" t="s">
        <v>714</v>
      </c>
      <c r="C86" s="261"/>
      <c r="D86" s="267"/>
      <c r="E86" s="261"/>
      <c r="F86" s="261"/>
      <c r="G86" s="261"/>
      <c r="H86" s="261"/>
      <c r="I86" s="199"/>
      <c r="J86" s="199"/>
    </row>
    <row r="87" spans="1:11">
      <c r="A87" s="223" t="s">
        <v>49</v>
      </c>
      <c r="B87" s="216" t="s">
        <v>715</v>
      </c>
      <c r="C87" s="261"/>
      <c r="D87" s="267"/>
      <c r="E87" s="261"/>
      <c r="F87" s="261"/>
      <c r="G87" s="261"/>
      <c r="H87" s="261"/>
      <c r="I87" s="199"/>
      <c r="J87" s="199"/>
    </row>
    <row r="88" spans="1:11">
      <c r="A88" s="225" t="s">
        <v>68</v>
      </c>
      <c r="B88" s="220" t="s">
        <v>717</v>
      </c>
      <c r="C88" s="261">
        <f>SUM(C72+C77+C82+C83+C84+C85+C86+C87)</f>
        <v>54411040</v>
      </c>
      <c r="D88" s="267"/>
      <c r="E88" s="261">
        <v>38015947</v>
      </c>
      <c r="F88" s="261">
        <f>SUM(F72+F77+F82+F83+F85+F86+F87)</f>
        <v>92426987</v>
      </c>
      <c r="G88" s="261">
        <f>SUM(G72+G77+G82+G83+G84+G85+G86+G87)</f>
        <v>93459963</v>
      </c>
      <c r="H88" s="261">
        <f>SUM(H72+H77+H82+H83+H84+H85+H86+H87)</f>
        <v>95497547</v>
      </c>
      <c r="I88" s="199">
        <v>37915533</v>
      </c>
      <c r="J88" s="199">
        <v>57582014</v>
      </c>
      <c r="K88" s="157"/>
    </row>
    <row r="89" spans="1:11">
      <c r="A89" s="223" t="s">
        <v>718</v>
      </c>
      <c r="B89" s="216" t="s">
        <v>719</v>
      </c>
      <c r="C89" s="261"/>
      <c r="D89" s="267"/>
      <c r="E89" s="261"/>
      <c r="F89" s="261"/>
      <c r="G89" s="261"/>
      <c r="H89" s="261"/>
      <c r="I89" s="199"/>
      <c r="J89" s="199"/>
    </row>
    <row r="90" spans="1:11">
      <c r="A90" s="223" t="s">
        <v>720</v>
      </c>
      <c r="B90" s="216" t="s">
        <v>721</v>
      </c>
      <c r="C90" s="261"/>
      <c r="D90" s="267"/>
      <c r="E90" s="261"/>
      <c r="F90" s="261"/>
      <c r="G90" s="261"/>
      <c r="H90" s="261"/>
      <c r="I90" s="199"/>
      <c r="J90" s="199"/>
    </row>
    <row r="91" spans="1:11">
      <c r="A91" s="238" t="s">
        <v>722</v>
      </c>
      <c r="B91" s="216" t="s">
        <v>723</v>
      </c>
      <c r="C91" s="261"/>
      <c r="D91" s="267"/>
      <c r="E91" s="261"/>
      <c r="F91" s="261"/>
      <c r="G91" s="261"/>
      <c r="H91" s="261"/>
      <c r="I91" s="199"/>
      <c r="J91" s="199"/>
    </row>
    <row r="92" spans="1:11">
      <c r="A92" s="238" t="s">
        <v>50</v>
      </c>
      <c r="B92" s="216" t="s">
        <v>724</v>
      </c>
      <c r="C92" s="261"/>
      <c r="D92" s="267"/>
      <c r="E92" s="261"/>
      <c r="F92" s="261"/>
      <c r="G92" s="261"/>
      <c r="H92" s="261"/>
      <c r="I92" s="199"/>
      <c r="J92" s="199"/>
    </row>
    <row r="93" spans="1:11">
      <c r="A93" s="242" t="s">
        <v>69</v>
      </c>
      <c r="B93" s="220" t="s">
        <v>725</v>
      </c>
      <c r="C93" s="261"/>
      <c r="D93" s="267"/>
      <c r="E93" s="261"/>
      <c r="F93" s="261"/>
      <c r="G93" s="261"/>
      <c r="H93" s="261"/>
      <c r="I93" s="199"/>
      <c r="J93" s="199"/>
    </row>
    <row r="94" spans="1:11">
      <c r="A94" s="225" t="s">
        <v>726</v>
      </c>
      <c r="B94" s="220" t="s">
        <v>727</v>
      </c>
      <c r="C94" s="261"/>
      <c r="D94" s="267"/>
      <c r="E94" s="261"/>
      <c r="F94" s="261"/>
      <c r="G94" s="261"/>
      <c r="H94" s="261"/>
      <c r="I94" s="199"/>
      <c r="J94" s="199"/>
    </row>
    <row r="95" spans="1:11">
      <c r="A95" s="245" t="s">
        <v>70</v>
      </c>
      <c r="B95" s="246" t="s">
        <v>728</v>
      </c>
      <c r="C95" s="261">
        <f>SUM(C88+C93+C94)</f>
        <v>54411040</v>
      </c>
      <c r="D95" s="267"/>
      <c r="E95" s="261">
        <v>38015947</v>
      </c>
      <c r="F95" s="261">
        <f>SUM(C95:E95)</f>
        <v>92426987</v>
      </c>
      <c r="G95" s="261">
        <f>SUM(G88+G93+G94)</f>
        <v>93459963</v>
      </c>
      <c r="H95" s="261">
        <v>95497547</v>
      </c>
      <c r="I95" s="199">
        <v>37915533</v>
      </c>
      <c r="J95" s="199">
        <v>57582014</v>
      </c>
    </row>
    <row r="96" spans="1:11">
      <c r="A96" s="247" t="s">
        <v>52</v>
      </c>
      <c r="B96" s="248"/>
      <c r="C96" s="261">
        <f>SUM(C66+C95)</f>
        <v>54411040</v>
      </c>
      <c r="D96" s="267"/>
      <c r="E96" s="261">
        <f>SUM(E66+E95)</f>
        <v>38015947</v>
      </c>
      <c r="F96" s="261">
        <f>SUM(C96:E96)</f>
        <v>92426987</v>
      </c>
      <c r="G96" s="261">
        <f>SUM(G66+G95)</f>
        <v>93584163</v>
      </c>
      <c r="H96" s="261">
        <f>SUM(H66+H95)</f>
        <v>95627744</v>
      </c>
      <c r="I96" s="199">
        <f>SUM(I66+I95)</f>
        <v>38040054</v>
      </c>
      <c r="J96" s="199">
        <f>SUM(J66+J95)</f>
        <v>57587690</v>
      </c>
    </row>
    <row r="98" spans="6:6">
      <c r="F98" s="157"/>
    </row>
  </sheetData>
  <mergeCells count="3">
    <mergeCell ref="A1:H1"/>
    <mergeCell ref="A2:H2"/>
    <mergeCell ref="A3:H3"/>
  </mergeCells>
  <phoneticPr fontId="51" type="noConversion"/>
  <printOptions horizontalCentered="1"/>
  <pageMargins left="0" right="0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97"/>
  <sheetViews>
    <sheetView workbookViewId="0">
      <selection activeCell="B11" sqref="B11"/>
    </sheetView>
  </sheetViews>
  <sheetFormatPr defaultRowHeight="15"/>
  <cols>
    <col min="1" max="1" width="78.5703125" customWidth="1"/>
    <col min="3" max="3" width="11.85546875" customWidth="1"/>
    <col min="4" max="4" width="11.7109375" customWidth="1"/>
    <col min="5" max="5" width="12.140625" customWidth="1"/>
    <col min="6" max="6" width="13.140625" customWidth="1"/>
    <col min="7" max="8" width="0" hidden="1" customWidth="1"/>
    <col min="9" max="9" width="13.140625" customWidth="1"/>
    <col min="10" max="10" width="13.7109375" customWidth="1"/>
    <col min="11" max="11" width="15.85546875" hidden="1" customWidth="1"/>
    <col min="12" max="12" width="15.7109375" hidden="1" customWidth="1"/>
    <col min="13" max="13" width="17" hidden="1" customWidth="1"/>
    <col min="14" max="14" width="0" hidden="1" customWidth="1"/>
    <col min="16" max="16" width="10" bestFit="1" customWidth="1"/>
  </cols>
  <sheetData>
    <row r="1" spans="1:14" ht="17.25" customHeight="1">
      <c r="A1" s="416" t="s">
        <v>911</v>
      </c>
      <c r="B1" s="416"/>
      <c r="C1" s="416"/>
      <c r="D1" s="416"/>
      <c r="E1" s="416"/>
      <c r="F1" s="416"/>
      <c r="G1" s="416"/>
      <c r="H1" s="416"/>
      <c r="I1" s="416"/>
      <c r="J1" s="416"/>
    </row>
    <row r="2" spans="1:14" ht="17.25" customHeight="1">
      <c r="A2" s="419" t="s">
        <v>861</v>
      </c>
      <c r="B2" s="419"/>
      <c r="C2" s="419"/>
      <c r="D2" s="419"/>
      <c r="E2" s="419"/>
      <c r="F2" s="419"/>
      <c r="G2" s="419"/>
      <c r="H2" s="419"/>
      <c r="I2" s="419"/>
      <c r="J2" s="419"/>
    </row>
    <row r="3" spans="1:14" ht="14.25" customHeight="1">
      <c r="A3" s="418" t="s">
        <v>768</v>
      </c>
      <c r="B3" s="418"/>
      <c r="C3" s="418"/>
      <c r="D3" s="418"/>
      <c r="E3" s="418"/>
      <c r="F3" s="418"/>
      <c r="G3" s="418"/>
      <c r="H3" s="418"/>
      <c r="I3" s="418"/>
      <c r="J3" s="418"/>
    </row>
    <row r="4" spans="1:14">
      <c r="A4" s="4" t="s">
        <v>254</v>
      </c>
    </row>
    <row r="5" spans="1:14" ht="42" customHeight="1">
      <c r="A5" s="206" t="s">
        <v>379</v>
      </c>
      <c r="B5" s="207" t="s">
        <v>326</v>
      </c>
      <c r="C5" s="208" t="s">
        <v>160</v>
      </c>
      <c r="D5" s="208" t="s">
        <v>161</v>
      </c>
      <c r="E5" s="208" t="s">
        <v>162</v>
      </c>
      <c r="F5" s="209" t="s">
        <v>261</v>
      </c>
      <c r="G5" s="249" t="s">
        <v>864</v>
      </c>
      <c r="H5" s="249" t="s">
        <v>863</v>
      </c>
      <c r="I5" s="209" t="s">
        <v>886</v>
      </c>
      <c r="J5" s="209" t="s">
        <v>886</v>
      </c>
      <c r="K5" s="195" t="s">
        <v>888</v>
      </c>
      <c r="L5" s="195" t="s">
        <v>890</v>
      </c>
      <c r="M5" s="278" t="s">
        <v>888</v>
      </c>
      <c r="N5" s="278" t="s">
        <v>898</v>
      </c>
    </row>
    <row r="6" spans="1:14" ht="15" customHeight="1">
      <c r="A6" s="215" t="s">
        <v>570</v>
      </c>
      <c r="B6" s="219" t="s">
        <v>571</v>
      </c>
      <c r="C6" s="261">
        <v>92456</v>
      </c>
      <c r="D6" s="261"/>
      <c r="E6" s="261"/>
      <c r="F6" s="213">
        <f>SUM(C6:E6)</f>
        <v>92456</v>
      </c>
      <c r="G6" s="268"/>
      <c r="H6" s="268"/>
      <c r="I6" s="213">
        <f>SUM(K6:L6)</f>
        <v>92456</v>
      </c>
      <c r="J6" s="213">
        <f>SUM(M6:N6)</f>
        <v>92456</v>
      </c>
      <c r="K6" s="186">
        <v>92456</v>
      </c>
      <c r="L6" s="186"/>
      <c r="M6">
        <v>92456</v>
      </c>
    </row>
    <row r="7" spans="1:14" ht="15" customHeight="1">
      <c r="A7" s="216" t="s">
        <v>572</v>
      </c>
      <c r="B7" s="219" t="s">
        <v>573</v>
      </c>
      <c r="C7" s="261">
        <v>40860209</v>
      </c>
      <c r="D7" s="261"/>
      <c r="E7" s="261"/>
      <c r="F7" s="213">
        <f>SUM(C7:E7)</f>
        <v>40860209</v>
      </c>
      <c r="G7" s="268"/>
      <c r="H7" s="268"/>
      <c r="I7" s="213">
        <f>SUM(K7:L7)</f>
        <v>42629102</v>
      </c>
      <c r="J7" s="213">
        <f>SUM(M7:N7)</f>
        <v>43573528</v>
      </c>
      <c r="K7" s="186">
        <v>42629102</v>
      </c>
      <c r="L7" s="186"/>
      <c r="M7">
        <v>43573528</v>
      </c>
    </row>
    <row r="8" spans="1:14" ht="15" customHeight="1">
      <c r="A8" s="216" t="s">
        <v>574</v>
      </c>
      <c r="B8" s="219" t="s">
        <v>575</v>
      </c>
      <c r="C8" s="261">
        <v>30893817</v>
      </c>
      <c r="D8" s="261"/>
      <c r="E8" s="261"/>
      <c r="F8" s="213">
        <f>SUM(C8:E8)</f>
        <v>30893817</v>
      </c>
      <c r="G8" s="268"/>
      <c r="H8" s="268"/>
      <c r="I8" s="213">
        <f>SUM(K8:L8)</f>
        <v>34260860</v>
      </c>
      <c r="J8" s="213">
        <f>SUM(M8:N8)</f>
        <v>38812164</v>
      </c>
      <c r="K8" s="186">
        <v>34260860</v>
      </c>
      <c r="L8" s="186"/>
      <c r="M8">
        <v>38812164</v>
      </c>
    </row>
    <row r="9" spans="1:14" ht="15" customHeight="1">
      <c r="A9" s="216" t="s">
        <v>576</v>
      </c>
      <c r="B9" s="219" t="s">
        <v>577</v>
      </c>
      <c r="C9" s="261">
        <v>1615380</v>
      </c>
      <c r="D9" s="261"/>
      <c r="E9" s="261"/>
      <c r="F9" s="213">
        <f>SUM(C9:E9)</f>
        <v>1615380</v>
      </c>
      <c r="G9" s="268"/>
      <c r="H9" s="268"/>
      <c r="I9" s="213">
        <f>SUM(K9:L9)</f>
        <v>1615380</v>
      </c>
      <c r="J9" s="213">
        <f>SUM(M9:N9)</f>
        <v>1615380</v>
      </c>
      <c r="K9" s="186">
        <v>1615380</v>
      </c>
      <c r="L9" s="186"/>
      <c r="M9">
        <v>1615380</v>
      </c>
    </row>
    <row r="10" spans="1:14" ht="15" customHeight="1">
      <c r="A10" s="216" t="s">
        <v>578</v>
      </c>
      <c r="B10" s="219" t="s">
        <v>579</v>
      </c>
      <c r="C10" s="261"/>
      <c r="D10" s="261"/>
      <c r="E10" s="261"/>
      <c r="F10" s="213"/>
      <c r="G10" s="268"/>
      <c r="H10" s="268"/>
      <c r="I10" s="213">
        <f>SUM(K10:L10)</f>
        <v>1156878</v>
      </c>
      <c r="J10" s="213">
        <f>SUM(M10:N10)</f>
        <v>2203357</v>
      </c>
      <c r="K10" s="186">
        <v>1156878</v>
      </c>
      <c r="L10" s="186"/>
      <c r="M10">
        <v>2203357</v>
      </c>
    </row>
    <row r="11" spans="1:14" ht="15" customHeight="1">
      <c r="A11" s="216" t="s">
        <v>580</v>
      </c>
      <c r="B11" s="219" t="s">
        <v>581</v>
      </c>
      <c r="C11" s="261"/>
      <c r="D11" s="261"/>
      <c r="E11" s="261"/>
      <c r="F11" s="213"/>
      <c r="G11" s="268"/>
      <c r="H11" s="268"/>
      <c r="I11" s="213"/>
      <c r="J11" s="213"/>
      <c r="K11" s="186"/>
      <c r="L11" s="186"/>
    </row>
    <row r="12" spans="1:14" ht="15" customHeight="1">
      <c r="A12" s="220" t="s">
        <v>54</v>
      </c>
      <c r="B12" s="230" t="s">
        <v>582</v>
      </c>
      <c r="C12" s="261">
        <f>SUM(C6:C11)</f>
        <v>73461862</v>
      </c>
      <c r="D12" s="261"/>
      <c r="E12" s="261"/>
      <c r="F12" s="213">
        <f>SUM(C12:E12)</f>
        <v>73461862</v>
      </c>
      <c r="G12" s="268"/>
      <c r="H12" s="268"/>
      <c r="I12" s="213">
        <f>SUM(I6:I11)</f>
        <v>79754676</v>
      </c>
      <c r="J12" s="213">
        <f>SUM(J6:J11)</f>
        <v>86296885</v>
      </c>
      <c r="K12" s="186">
        <f>SUM(K6:K11)</f>
        <v>79754676</v>
      </c>
      <c r="L12" s="186"/>
      <c r="M12">
        <f>SUM(M6:M11)</f>
        <v>86296885</v>
      </c>
    </row>
    <row r="13" spans="1:14" ht="15" customHeight="1">
      <c r="A13" s="216" t="s">
        <v>583</v>
      </c>
      <c r="B13" s="219" t="s">
        <v>584</v>
      </c>
      <c r="C13" s="261"/>
      <c r="D13" s="261"/>
      <c r="E13" s="261"/>
      <c r="F13" s="213"/>
      <c r="G13" s="268"/>
      <c r="H13" s="268"/>
      <c r="I13" s="213"/>
      <c r="J13" s="213"/>
      <c r="K13" s="186"/>
      <c r="L13" s="186"/>
    </row>
    <row r="14" spans="1:14" ht="15" customHeight="1">
      <c r="A14" s="216" t="s">
        <v>585</v>
      </c>
      <c r="B14" s="219" t="s">
        <v>586</v>
      </c>
      <c r="C14" s="261"/>
      <c r="D14" s="261"/>
      <c r="E14" s="261"/>
      <c r="F14" s="213"/>
      <c r="G14" s="268"/>
      <c r="H14" s="268"/>
      <c r="I14" s="213"/>
      <c r="J14" s="213"/>
      <c r="K14" s="186"/>
      <c r="L14" s="186"/>
    </row>
    <row r="15" spans="1:14" ht="15" customHeight="1">
      <c r="A15" s="216" t="s">
        <v>15</v>
      </c>
      <c r="B15" s="219" t="s">
        <v>587</v>
      </c>
      <c r="C15" s="261"/>
      <c r="D15" s="261"/>
      <c r="E15" s="261"/>
      <c r="F15" s="213"/>
      <c r="G15" s="268"/>
      <c r="H15" s="268"/>
      <c r="I15" s="213"/>
      <c r="J15" s="213"/>
      <c r="K15" s="186"/>
      <c r="L15" s="186"/>
    </row>
    <row r="16" spans="1:14" ht="15" customHeight="1">
      <c r="A16" s="216" t="s">
        <v>16</v>
      </c>
      <c r="B16" s="219" t="s">
        <v>588</v>
      </c>
      <c r="C16" s="261"/>
      <c r="D16" s="261"/>
      <c r="E16" s="261"/>
      <c r="F16" s="213"/>
      <c r="G16" s="268"/>
      <c r="H16" s="268"/>
      <c r="I16" s="213"/>
      <c r="J16" s="213"/>
      <c r="K16" s="186"/>
      <c r="L16" s="186"/>
    </row>
    <row r="17" spans="1:13" ht="15" customHeight="1">
      <c r="A17" s="216" t="s">
        <v>17</v>
      </c>
      <c r="B17" s="219" t="s">
        <v>589</v>
      </c>
      <c r="C17" s="261">
        <v>4040000</v>
      </c>
      <c r="D17" s="261"/>
      <c r="E17" s="261"/>
      <c r="F17" s="213">
        <f>SUM(C17:E17)</f>
        <v>4040000</v>
      </c>
      <c r="G17" s="268"/>
      <c r="H17" s="268"/>
      <c r="I17" s="213">
        <v>4040000</v>
      </c>
      <c r="J17" s="213">
        <f>SUM(M17:N17)</f>
        <v>5413067</v>
      </c>
      <c r="K17" s="186">
        <v>4040000</v>
      </c>
      <c r="L17" s="186"/>
      <c r="M17">
        <v>5413067</v>
      </c>
    </row>
    <row r="18" spans="1:13" ht="15" customHeight="1">
      <c r="A18" s="220" t="s">
        <v>55</v>
      </c>
      <c r="B18" s="230" t="s">
        <v>590</v>
      </c>
      <c r="C18" s="213">
        <f>SUM(C12:C17)</f>
        <v>77501862</v>
      </c>
      <c r="D18" s="213"/>
      <c r="E18" s="213"/>
      <c r="F18" s="213">
        <f>SUM(C18:E18)</f>
        <v>77501862</v>
      </c>
      <c r="G18" s="268"/>
      <c r="H18" s="268"/>
      <c r="I18" s="213">
        <f>SUM(I12:I17)</f>
        <v>83794676</v>
      </c>
      <c r="J18" s="213">
        <f>SUM(M18:N18)</f>
        <v>91709952</v>
      </c>
      <c r="K18" s="186">
        <f>SUM(K12:K17)</f>
        <v>83794676</v>
      </c>
      <c r="L18" s="186"/>
      <c r="M18">
        <f>SUM(M12:M17)</f>
        <v>91709952</v>
      </c>
    </row>
    <row r="19" spans="1:13" ht="12.75" customHeight="1">
      <c r="A19" s="216" t="s">
        <v>21</v>
      </c>
      <c r="B19" s="219" t="s">
        <v>599</v>
      </c>
      <c r="C19" s="261"/>
      <c r="D19" s="261"/>
      <c r="E19" s="261"/>
      <c r="F19" s="213"/>
      <c r="G19" s="268"/>
      <c r="H19" s="268"/>
      <c r="I19" s="213"/>
      <c r="J19" s="213"/>
      <c r="K19" s="186"/>
      <c r="L19" s="186"/>
    </row>
    <row r="20" spans="1:13" ht="12.75" customHeight="1">
      <c r="A20" s="216" t="s">
        <v>22</v>
      </c>
      <c r="B20" s="219" t="s">
        <v>603</v>
      </c>
      <c r="C20" s="261"/>
      <c r="D20" s="261"/>
      <c r="E20" s="261"/>
      <c r="F20" s="213"/>
      <c r="G20" s="268"/>
      <c r="H20" s="268"/>
      <c r="I20" s="213"/>
      <c r="J20" s="213"/>
      <c r="K20" s="186"/>
      <c r="L20" s="186"/>
    </row>
    <row r="21" spans="1:13" ht="13.5" customHeight="1">
      <c r="A21" s="220" t="s">
        <v>57</v>
      </c>
      <c r="B21" s="230" t="s">
        <v>604</v>
      </c>
      <c r="C21" s="261"/>
      <c r="D21" s="261"/>
      <c r="E21" s="261"/>
      <c r="F21" s="213"/>
      <c r="G21" s="268"/>
      <c r="H21" s="268"/>
      <c r="I21" s="213"/>
      <c r="J21" s="213"/>
      <c r="K21" s="186"/>
      <c r="L21" s="186"/>
    </row>
    <row r="22" spans="1:13" ht="12" customHeight="1">
      <c r="A22" s="216" t="s">
        <v>23</v>
      </c>
      <c r="B22" s="219" t="s">
        <v>605</v>
      </c>
      <c r="C22" s="261"/>
      <c r="D22" s="261"/>
      <c r="E22" s="261"/>
      <c r="F22" s="213"/>
      <c r="G22" s="268"/>
      <c r="H22" s="268"/>
      <c r="I22" s="213"/>
      <c r="J22" s="213"/>
      <c r="K22" s="186"/>
      <c r="L22" s="186"/>
    </row>
    <row r="23" spans="1:13" ht="12" customHeight="1">
      <c r="A23" s="216" t="s">
        <v>24</v>
      </c>
      <c r="B23" s="219" t="s">
        <v>606</v>
      </c>
      <c r="C23" s="261"/>
      <c r="D23" s="261"/>
      <c r="E23" s="261"/>
      <c r="F23" s="213"/>
      <c r="G23" s="268"/>
      <c r="H23" s="268"/>
      <c r="I23" s="213"/>
      <c r="J23" s="213"/>
      <c r="K23" s="186"/>
      <c r="L23" s="186"/>
    </row>
    <row r="24" spans="1:13" ht="15" customHeight="1">
      <c r="A24" s="216" t="s">
        <v>25</v>
      </c>
      <c r="B24" s="219" t="s">
        <v>607</v>
      </c>
      <c r="C24" s="261">
        <v>2900000</v>
      </c>
      <c r="D24" s="261"/>
      <c r="E24" s="261"/>
      <c r="F24" s="213">
        <f>SUM(C24:E24)</f>
        <v>2900000</v>
      </c>
      <c r="G24" s="268"/>
      <c r="H24" s="268"/>
      <c r="I24" s="213">
        <f>SUM(K24:L24)</f>
        <v>2900000</v>
      </c>
      <c r="J24" s="213">
        <f>SUM(M24:N24)</f>
        <v>2900000</v>
      </c>
      <c r="K24" s="186">
        <v>2900000</v>
      </c>
      <c r="L24" s="186"/>
      <c r="M24">
        <v>2900000</v>
      </c>
    </row>
    <row r="25" spans="1:13" ht="15" customHeight="1">
      <c r="A25" s="216" t="s">
        <v>26</v>
      </c>
      <c r="B25" s="219" t="s">
        <v>608</v>
      </c>
      <c r="C25" s="261">
        <v>230000000</v>
      </c>
      <c r="D25" s="261"/>
      <c r="E25" s="261"/>
      <c r="F25" s="213">
        <f>SUM(C25:E25)</f>
        <v>230000000</v>
      </c>
      <c r="G25" s="268"/>
      <c r="H25" s="268"/>
      <c r="I25" s="213">
        <f>SUM(K25:L25)</f>
        <v>230000000</v>
      </c>
      <c r="J25" s="213">
        <f>SUM(M25:N25)</f>
        <v>230000000</v>
      </c>
      <c r="K25" s="186">
        <v>230000000</v>
      </c>
      <c r="L25" s="186"/>
      <c r="M25">
        <v>230000000</v>
      </c>
    </row>
    <row r="26" spans="1:13" ht="12" customHeight="1">
      <c r="A26" s="216" t="s">
        <v>27</v>
      </c>
      <c r="B26" s="219" t="s">
        <v>611</v>
      </c>
      <c r="C26" s="261"/>
      <c r="D26" s="261"/>
      <c r="E26" s="261"/>
      <c r="F26" s="213"/>
      <c r="G26" s="268"/>
      <c r="H26" s="268"/>
      <c r="I26" s="213"/>
      <c r="J26" s="213"/>
      <c r="K26" s="186"/>
      <c r="L26" s="186"/>
    </row>
    <row r="27" spans="1:13" ht="12" customHeight="1">
      <c r="A27" s="216" t="s">
        <v>612</v>
      </c>
      <c r="B27" s="219" t="s">
        <v>613</v>
      </c>
      <c r="C27" s="261"/>
      <c r="D27" s="261"/>
      <c r="E27" s="261"/>
      <c r="F27" s="213"/>
      <c r="G27" s="268"/>
      <c r="H27" s="268"/>
      <c r="I27" s="213"/>
      <c r="J27" s="213"/>
      <c r="K27" s="186"/>
      <c r="L27" s="186"/>
    </row>
    <row r="28" spans="1:13" ht="15" customHeight="1">
      <c r="A28" s="216" t="s">
        <v>28</v>
      </c>
      <c r="B28" s="219" t="s">
        <v>614</v>
      </c>
      <c r="C28" s="261">
        <v>6300000</v>
      </c>
      <c r="D28" s="261"/>
      <c r="E28" s="261"/>
      <c r="F28" s="213">
        <f>SUM(C28:E28)</f>
        <v>6300000</v>
      </c>
      <c r="G28" s="268"/>
      <c r="H28" s="268"/>
      <c r="I28" s="213">
        <f>SUM(K28:L28)</f>
        <v>6300000</v>
      </c>
      <c r="J28" s="213">
        <f>SUM(M28:N28)</f>
        <v>6300000</v>
      </c>
      <c r="K28" s="186">
        <v>6300000</v>
      </c>
      <c r="L28" s="186"/>
      <c r="M28">
        <v>6300000</v>
      </c>
    </row>
    <row r="29" spans="1:13" ht="15" customHeight="1">
      <c r="A29" s="216" t="s">
        <v>29</v>
      </c>
      <c r="B29" s="219" t="s">
        <v>620</v>
      </c>
      <c r="C29" s="261">
        <v>150000</v>
      </c>
      <c r="D29" s="261"/>
      <c r="E29" s="261"/>
      <c r="F29" s="213">
        <f>SUM(C29:E29)</f>
        <v>150000</v>
      </c>
      <c r="G29" s="268"/>
      <c r="H29" s="268"/>
      <c r="I29" s="213">
        <f>SUM(K29:L29)</f>
        <v>150000</v>
      </c>
      <c r="J29" s="213">
        <f>SUM(M29:N29)</f>
        <v>150000</v>
      </c>
      <c r="K29" s="186">
        <v>150000</v>
      </c>
      <c r="L29" s="186"/>
      <c r="M29">
        <v>150000</v>
      </c>
    </row>
    <row r="30" spans="1:13" ht="15" customHeight="1">
      <c r="A30" s="220" t="s">
        <v>58</v>
      </c>
      <c r="B30" s="230" t="s">
        <v>636</v>
      </c>
      <c r="C30" s="261">
        <f>SUM(C25:C29)</f>
        <v>236450000</v>
      </c>
      <c r="D30" s="261"/>
      <c r="E30" s="261"/>
      <c r="F30" s="213">
        <f>SUM(C30:E30)</f>
        <v>236450000</v>
      </c>
      <c r="G30" s="268"/>
      <c r="H30" s="268"/>
      <c r="I30" s="213">
        <f>SUM(I25:I29)</f>
        <v>236450000</v>
      </c>
      <c r="J30" s="213">
        <f>SUM(M30:N30)</f>
        <v>236450000</v>
      </c>
      <c r="K30" s="186">
        <f>SUM(K25:K29)</f>
        <v>236450000</v>
      </c>
      <c r="L30" s="186"/>
      <c r="M30">
        <f>SUM(M25:M29)</f>
        <v>236450000</v>
      </c>
    </row>
    <row r="31" spans="1:13" ht="13.5" customHeight="1">
      <c r="A31" s="216" t="s">
        <v>30</v>
      </c>
      <c r="B31" s="219" t="s">
        <v>637</v>
      </c>
      <c r="C31" s="261"/>
      <c r="D31" s="261"/>
      <c r="E31" s="261"/>
      <c r="F31" s="213">
        <f>SUM(C31:E31)</f>
        <v>0</v>
      </c>
      <c r="G31" s="268"/>
      <c r="H31" s="268"/>
      <c r="I31" s="213"/>
      <c r="J31" s="213"/>
      <c r="K31" s="186"/>
      <c r="L31" s="186"/>
    </row>
    <row r="32" spans="1:13" ht="15" customHeight="1">
      <c r="A32" s="220" t="s">
        <v>59</v>
      </c>
      <c r="B32" s="230" t="s">
        <v>638</v>
      </c>
      <c r="C32" s="261">
        <f>SUM(C21+C22+C23+C24+C30+C31)</f>
        <v>239350000</v>
      </c>
      <c r="D32" s="261"/>
      <c r="E32" s="261"/>
      <c r="F32" s="213">
        <f>SUM(C32:E32)</f>
        <v>239350000</v>
      </c>
      <c r="G32" s="268"/>
      <c r="H32" s="268"/>
      <c r="I32" s="213">
        <f>SUM(I21+I22+I23+I24+I30+I31)</f>
        <v>239350000</v>
      </c>
      <c r="J32" s="213">
        <f>SUM(M32:N32)</f>
        <v>239350000</v>
      </c>
      <c r="K32" s="186">
        <f>SUM(K21+K22+K23+K24+K30+K31)</f>
        <v>239350000</v>
      </c>
      <c r="L32" s="186"/>
      <c r="M32">
        <v>239350000</v>
      </c>
    </row>
    <row r="33" spans="1:14" ht="12.75" customHeight="1">
      <c r="A33" s="223" t="s">
        <v>639</v>
      </c>
      <c r="B33" s="219" t="s">
        <v>640</v>
      </c>
      <c r="C33" s="261"/>
      <c r="D33" s="261"/>
      <c r="E33" s="261"/>
      <c r="F33" s="213"/>
      <c r="G33" s="268"/>
      <c r="H33" s="268"/>
      <c r="I33" s="213"/>
      <c r="J33" s="213"/>
      <c r="K33" s="186"/>
      <c r="L33" s="186"/>
    </row>
    <row r="34" spans="1:14" ht="15" customHeight="1">
      <c r="A34" s="223" t="s">
        <v>31</v>
      </c>
      <c r="B34" s="219" t="s">
        <v>641</v>
      </c>
      <c r="C34" s="261">
        <v>13188453</v>
      </c>
      <c r="D34" s="261"/>
      <c r="E34" s="261"/>
      <c r="F34" s="213">
        <f>SUM(C34:E34)</f>
        <v>13188453</v>
      </c>
      <c r="G34" s="268"/>
      <c r="H34" s="268"/>
      <c r="I34" s="213">
        <f>SUM(K34:L34)</f>
        <v>13188453</v>
      </c>
      <c r="J34" s="213">
        <f>SUM(M34:N34)</f>
        <v>15394784</v>
      </c>
      <c r="K34" s="186">
        <v>13188453</v>
      </c>
      <c r="L34" s="186"/>
      <c r="M34">
        <v>15394784</v>
      </c>
    </row>
    <row r="35" spans="1:14" ht="15" customHeight="1">
      <c r="A35" s="223" t="s">
        <v>32</v>
      </c>
      <c r="B35" s="219" t="s">
        <v>644</v>
      </c>
      <c r="C35" s="261"/>
      <c r="D35" s="261">
        <v>2220000</v>
      </c>
      <c r="E35" s="261"/>
      <c r="F35" s="213">
        <f>SUM(C35:E35)</f>
        <v>2220000</v>
      </c>
      <c r="G35" s="268"/>
      <c r="H35" s="268"/>
      <c r="I35" s="213">
        <f>SUM(K35:L35)</f>
        <v>2344200</v>
      </c>
      <c r="J35" s="213">
        <f>SUM(M35:N35)</f>
        <v>2344200</v>
      </c>
      <c r="K35" s="186">
        <v>2220000</v>
      </c>
      <c r="L35" s="186">
        <v>124200</v>
      </c>
      <c r="M35">
        <v>2220000</v>
      </c>
      <c r="N35">
        <v>124200</v>
      </c>
    </row>
    <row r="36" spans="1:14" ht="12" customHeight="1">
      <c r="A36" s="223" t="s">
        <v>33</v>
      </c>
      <c r="B36" s="219" t="s">
        <v>645</v>
      </c>
      <c r="C36" s="261">
        <v>0</v>
      </c>
      <c r="D36" s="261"/>
      <c r="E36" s="261"/>
      <c r="F36" s="213">
        <f>SUM(C36:E36)</f>
        <v>0</v>
      </c>
      <c r="G36" s="268"/>
      <c r="H36" s="268"/>
      <c r="I36" s="213"/>
      <c r="J36" s="213"/>
      <c r="K36" s="186"/>
      <c r="L36" s="186"/>
    </row>
    <row r="37" spans="1:14" ht="15" customHeight="1">
      <c r="A37" s="223" t="s">
        <v>652</v>
      </c>
      <c r="B37" s="219" t="s">
        <v>653</v>
      </c>
      <c r="C37" s="261">
        <v>5180885</v>
      </c>
      <c r="D37" s="261"/>
      <c r="E37" s="261"/>
      <c r="F37" s="213">
        <f>SUM(C37:E37)</f>
        <v>5180885</v>
      </c>
      <c r="G37" s="268"/>
      <c r="H37" s="268"/>
      <c r="I37" s="213">
        <f>SUM(K37:L37)</f>
        <v>5180885</v>
      </c>
      <c r="J37" s="213">
        <f>SUM(M37:N37)</f>
        <v>5180885</v>
      </c>
      <c r="K37" s="186">
        <v>5180885</v>
      </c>
      <c r="L37" s="186"/>
      <c r="M37">
        <v>5180885</v>
      </c>
    </row>
    <row r="38" spans="1:14" ht="15" customHeight="1">
      <c r="A38" s="223" t="s">
        <v>654</v>
      </c>
      <c r="B38" s="219" t="s">
        <v>655</v>
      </c>
      <c r="C38" s="261">
        <v>5270376</v>
      </c>
      <c r="D38" s="261"/>
      <c r="E38" s="261"/>
      <c r="F38" s="213">
        <f>SUM(C38:E38)</f>
        <v>5270376</v>
      </c>
      <c r="G38" s="268"/>
      <c r="H38" s="268"/>
      <c r="I38" s="213">
        <f>SUM(K38:L38)</f>
        <v>5270376</v>
      </c>
      <c r="J38" s="213">
        <f>SUM(M38:N38)</f>
        <v>5270376</v>
      </c>
      <c r="K38" s="186">
        <v>5270376</v>
      </c>
      <c r="L38" s="186"/>
      <c r="M38">
        <v>5270376</v>
      </c>
    </row>
    <row r="39" spans="1:14" ht="15" customHeight="1">
      <c r="A39" s="223" t="s">
        <v>656</v>
      </c>
      <c r="B39" s="219" t="s">
        <v>657</v>
      </c>
      <c r="C39" s="261"/>
      <c r="D39" s="261"/>
      <c r="E39" s="261"/>
      <c r="F39" s="213"/>
      <c r="G39" s="268"/>
      <c r="H39" s="268"/>
      <c r="I39" s="213"/>
      <c r="J39" s="213"/>
      <c r="K39" s="186"/>
      <c r="L39" s="186"/>
    </row>
    <row r="40" spans="1:14" ht="15" customHeight="1">
      <c r="A40" s="223" t="s">
        <v>34</v>
      </c>
      <c r="B40" s="219" t="s">
        <v>658</v>
      </c>
      <c r="C40" s="261"/>
      <c r="D40" s="261">
        <v>1500000</v>
      </c>
      <c r="E40" s="261"/>
      <c r="F40" s="213">
        <f>SUM(C40:E40)</f>
        <v>1500000</v>
      </c>
      <c r="G40" s="268"/>
      <c r="H40" s="268"/>
      <c r="I40" s="213">
        <f>SUM(K40:L40)</f>
        <v>1500000</v>
      </c>
      <c r="J40" s="213">
        <f>SUM(M40:N40)</f>
        <v>1500000</v>
      </c>
      <c r="K40" s="186">
        <v>1500000</v>
      </c>
      <c r="L40" s="186"/>
      <c r="M40">
        <v>1500000</v>
      </c>
    </row>
    <row r="41" spans="1:14" ht="13.5" customHeight="1">
      <c r="A41" s="223" t="s">
        <v>35</v>
      </c>
      <c r="B41" s="219" t="s">
        <v>660</v>
      </c>
      <c r="C41" s="261"/>
      <c r="D41" s="261"/>
      <c r="E41" s="261"/>
      <c r="F41" s="213"/>
      <c r="G41" s="268"/>
      <c r="H41" s="268"/>
      <c r="I41" s="213"/>
      <c r="J41" s="213"/>
      <c r="K41" s="186"/>
      <c r="L41" s="186"/>
    </row>
    <row r="42" spans="1:14" ht="12.75" customHeight="1">
      <c r="A42" s="223" t="s">
        <v>36</v>
      </c>
      <c r="B42" s="219" t="s">
        <v>884</v>
      </c>
      <c r="C42" s="261">
        <v>200000</v>
      </c>
      <c r="D42" s="261"/>
      <c r="E42" s="261"/>
      <c r="F42" s="213">
        <v>200000</v>
      </c>
      <c r="G42" s="268"/>
      <c r="H42" s="268"/>
      <c r="I42" s="213">
        <f>SUM(K42:L42)</f>
        <v>200000</v>
      </c>
      <c r="J42" s="213">
        <f>SUM(M42:N42)</f>
        <v>205997</v>
      </c>
      <c r="K42" s="186">
        <v>200000</v>
      </c>
      <c r="L42" s="186"/>
      <c r="M42">
        <v>200000</v>
      </c>
      <c r="N42">
        <v>5997</v>
      </c>
    </row>
    <row r="43" spans="1:14" ht="15" customHeight="1">
      <c r="A43" s="225" t="s">
        <v>60</v>
      </c>
      <c r="B43" s="230" t="s">
        <v>669</v>
      </c>
      <c r="C43" s="261">
        <f>SUM(C33:C42)</f>
        <v>23839714</v>
      </c>
      <c r="D43" s="261">
        <f>SUM(D33:D42)</f>
        <v>3720000</v>
      </c>
      <c r="E43" s="261"/>
      <c r="F43" s="213">
        <f>SUM(C43:E43)</f>
        <v>27559714</v>
      </c>
      <c r="G43" s="268"/>
      <c r="H43" s="268"/>
      <c r="I43" s="213">
        <f>SUM(I33:I42)</f>
        <v>27683914</v>
      </c>
      <c r="J43" s="213">
        <f>SUM(J33:J42)</f>
        <v>29896242</v>
      </c>
      <c r="K43" s="186">
        <f>SUM(K33:K42)</f>
        <v>27559714</v>
      </c>
      <c r="L43" s="186">
        <v>124200</v>
      </c>
      <c r="M43">
        <f>SUM(M33:M42)</f>
        <v>29766045</v>
      </c>
      <c r="N43">
        <f>SUM(N33:N42)</f>
        <v>130197</v>
      </c>
    </row>
    <row r="44" spans="1:14" ht="15" customHeight="1">
      <c r="A44" s="223" t="s">
        <v>681</v>
      </c>
      <c r="B44" s="219" t="s">
        <v>682</v>
      </c>
      <c r="C44" s="261"/>
      <c r="D44" s="261"/>
      <c r="E44" s="261"/>
      <c r="F44" s="213"/>
      <c r="G44" s="268"/>
      <c r="H44" s="268"/>
      <c r="I44" s="213"/>
      <c r="J44" s="213"/>
      <c r="K44" s="186"/>
      <c r="L44" s="186"/>
    </row>
    <row r="45" spans="1:14" ht="15" customHeight="1">
      <c r="A45" s="216" t="s">
        <v>40</v>
      </c>
      <c r="B45" s="219" t="s">
        <v>683</v>
      </c>
      <c r="C45" s="261"/>
      <c r="D45" s="261"/>
      <c r="E45" s="261"/>
      <c r="F45" s="213"/>
      <c r="G45" s="268"/>
      <c r="H45" s="268"/>
      <c r="I45" s="213"/>
      <c r="J45" s="213"/>
      <c r="K45" s="186"/>
      <c r="L45" s="186"/>
    </row>
    <row r="46" spans="1:14" ht="15" customHeight="1">
      <c r="A46" s="223" t="s">
        <v>41</v>
      </c>
      <c r="B46" s="219" t="s">
        <v>684</v>
      </c>
      <c r="C46" s="261"/>
      <c r="D46" s="261"/>
      <c r="E46" s="261"/>
      <c r="F46" s="213"/>
      <c r="G46" s="268"/>
      <c r="H46" s="268"/>
      <c r="I46" s="213"/>
      <c r="J46" s="213"/>
      <c r="K46" s="186"/>
      <c r="L46" s="186"/>
    </row>
    <row r="47" spans="1:14" ht="15" customHeight="1">
      <c r="A47" s="220" t="s">
        <v>62</v>
      </c>
      <c r="B47" s="230" t="s">
        <v>685</v>
      </c>
      <c r="C47" s="261"/>
      <c r="D47" s="261"/>
      <c r="E47" s="261"/>
      <c r="F47" s="213"/>
      <c r="G47" s="268"/>
      <c r="H47" s="268"/>
      <c r="I47" s="213"/>
      <c r="J47" s="213"/>
      <c r="K47" s="186"/>
      <c r="L47" s="186"/>
    </row>
    <row r="48" spans="1:14" ht="15" customHeight="1">
      <c r="A48" s="228" t="s">
        <v>159</v>
      </c>
      <c r="B48" s="263"/>
      <c r="C48" s="261"/>
      <c r="D48" s="261"/>
      <c r="E48" s="261"/>
      <c r="F48" s="213"/>
      <c r="G48" s="268"/>
      <c r="H48" s="268"/>
      <c r="I48" s="213"/>
      <c r="J48" s="213"/>
      <c r="K48" s="186"/>
      <c r="L48" s="186"/>
    </row>
    <row r="49" spans="1:12" ht="12.75" customHeight="1">
      <c r="A49" s="216" t="s">
        <v>591</v>
      </c>
      <c r="B49" s="219" t="s">
        <v>592</v>
      </c>
      <c r="C49" s="261"/>
      <c r="D49" s="261"/>
      <c r="E49" s="261"/>
      <c r="F49" s="213"/>
      <c r="G49" s="268"/>
      <c r="H49" s="268"/>
      <c r="I49" s="213"/>
      <c r="J49" s="213"/>
      <c r="K49" s="186"/>
      <c r="L49" s="186"/>
    </row>
    <row r="50" spans="1:12" ht="12.75" customHeight="1">
      <c r="A50" s="216" t="s">
        <v>593</v>
      </c>
      <c r="B50" s="219" t="s">
        <v>594</v>
      </c>
      <c r="C50" s="261"/>
      <c r="D50" s="261"/>
      <c r="E50" s="261"/>
      <c r="F50" s="213"/>
      <c r="G50" s="268"/>
      <c r="H50" s="268"/>
      <c r="I50" s="213"/>
      <c r="J50" s="213"/>
      <c r="K50" s="186"/>
      <c r="L50" s="186"/>
    </row>
    <row r="51" spans="1:12" ht="15" customHeight="1">
      <c r="A51" s="216" t="s">
        <v>18</v>
      </c>
      <c r="B51" s="219" t="s">
        <v>595</v>
      </c>
      <c r="C51" s="261"/>
      <c r="D51" s="261"/>
      <c r="E51" s="261"/>
      <c r="F51" s="213"/>
      <c r="G51" s="268"/>
      <c r="H51" s="268"/>
      <c r="I51" s="213"/>
      <c r="J51" s="213"/>
      <c r="K51" s="186"/>
      <c r="L51" s="186"/>
    </row>
    <row r="52" spans="1:12" ht="12.75" customHeight="1">
      <c r="A52" s="216" t="s">
        <v>19</v>
      </c>
      <c r="B52" s="219" t="s">
        <v>596</v>
      </c>
      <c r="C52" s="261"/>
      <c r="D52" s="261"/>
      <c r="E52" s="261"/>
      <c r="F52" s="213"/>
      <c r="G52" s="268"/>
      <c r="H52" s="268"/>
      <c r="I52" s="213"/>
      <c r="J52" s="213"/>
      <c r="K52" s="186"/>
      <c r="L52" s="186"/>
    </row>
    <row r="53" spans="1:12" ht="15" customHeight="1">
      <c r="A53" s="216" t="s">
        <v>20</v>
      </c>
      <c r="B53" s="219" t="s">
        <v>597</v>
      </c>
      <c r="C53" s="261"/>
      <c r="D53" s="261"/>
      <c r="E53" s="261"/>
      <c r="F53" s="213">
        <f>SUM(C53:E53)</f>
        <v>0</v>
      </c>
      <c r="G53" s="268"/>
      <c r="H53" s="268"/>
      <c r="I53" s="213"/>
      <c r="J53" s="213"/>
      <c r="K53" s="186"/>
      <c r="L53" s="186"/>
    </row>
    <row r="54" spans="1:12" ht="15" customHeight="1">
      <c r="A54" s="220" t="s">
        <v>56</v>
      </c>
      <c r="B54" s="230" t="s">
        <v>598</v>
      </c>
      <c r="C54" s="261"/>
      <c r="D54" s="261"/>
      <c r="E54" s="261"/>
      <c r="F54" s="213">
        <f>SUM(C54:E54)</f>
        <v>0</v>
      </c>
      <c r="G54" s="268"/>
      <c r="H54" s="268"/>
      <c r="I54" s="213"/>
      <c r="J54" s="213"/>
      <c r="K54" s="186"/>
      <c r="L54" s="186"/>
    </row>
    <row r="55" spans="1:12" ht="13.5" customHeight="1">
      <c r="A55" s="223" t="s">
        <v>37</v>
      </c>
      <c r="B55" s="219" t="s">
        <v>670</v>
      </c>
      <c r="C55" s="261"/>
      <c r="D55" s="261"/>
      <c r="E55" s="261"/>
      <c r="F55" s="213"/>
      <c r="G55" s="268"/>
      <c r="H55" s="268"/>
      <c r="I55" s="213"/>
      <c r="J55" s="213"/>
      <c r="K55" s="186"/>
      <c r="L55" s="186"/>
    </row>
    <row r="56" spans="1:12" ht="12.75" customHeight="1">
      <c r="A56" s="223" t="s">
        <v>38</v>
      </c>
      <c r="B56" s="219" t="s">
        <v>672</v>
      </c>
      <c r="C56" s="261"/>
      <c r="D56" s="261"/>
      <c r="E56" s="261"/>
      <c r="F56" s="213"/>
      <c r="G56" s="268"/>
      <c r="H56" s="268"/>
      <c r="I56" s="213"/>
      <c r="J56" s="213"/>
      <c r="K56" s="186"/>
      <c r="L56" s="186"/>
    </row>
    <row r="57" spans="1:12" ht="12" customHeight="1">
      <c r="A57" s="223" t="s">
        <v>674</v>
      </c>
      <c r="B57" s="219" t="s">
        <v>675</v>
      </c>
      <c r="C57" s="261"/>
      <c r="D57" s="261"/>
      <c r="E57" s="261"/>
      <c r="F57" s="213"/>
      <c r="G57" s="268"/>
      <c r="H57" s="268"/>
      <c r="I57" s="213"/>
      <c r="J57" s="213"/>
      <c r="K57" s="186"/>
      <c r="L57" s="186"/>
    </row>
    <row r="58" spans="1:12" ht="13.5" customHeight="1">
      <c r="A58" s="223" t="s">
        <v>39</v>
      </c>
      <c r="B58" s="219" t="s">
        <v>676</v>
      </c>
      <c r="C58" s="261"/>
      <c r="D58" s="261"/>
      <c r="E58" s="261"/>
      <c r="F58" s="213"/>
      <c r="G58" s="268"/>
      <c r="H58" s="268"/>
      <c r="I58" s="213"/>
      <c r="J58" s="213"/>
      <c r="K58" s="186"/>
      <c r="L58" s="186"/>
    </row>
    <row r="59" spans="1:12" ht="12" customHeight="1">
      <c r="A59" s="223" t="s">
        <v>678</v>
      </c>
      <c r="B59" s="219" t="s">
        <v>679</v>
      </c>
      <c r="C59" s="261"/>
      <c r="D59" s="261"/>
      <c r="E59" s="261"/>
      <c r="F59" s="213"/>
      <c r="G59" s="268"/>
      <c r="H59" s="268"/>
      <c r="I59" s="213"/>
      <c r="J59" s="213"/>
      <c r="K59" s="186"/>
      <c r="L59" s="186"/>
    </row>
    <row r="60" spans="1:12" ht="13.5" customHeight="1">
      <c r="A60" s="220" t="s">
        <v>61</v>
      </c>
      <c r="B60" s="230" t="s">
        <v>680</v>
      </c>
      <c r="C60" s="261"/>
      <c r="D60" s="261"/>
      <c r="E60" s="261"/>
      <c r="F60" s="213"/>
      <c r="G60" s="268"/>
      <c r="H60" s="268"/>
      <c r="I60" s="213"/>
      <c r="J60" s="213"/>
      <c r="K60" s="186"/>
      <c r="L60" s="186"/>
    </row>
    <row r="61" spans="1:12" ht="12" customHeight="1">
      <c r="A61" s="223" t="s">
        <v>686</v>
      </c>
      <c r="B61" s="219" t="s">
        <v>687</v>
      </c>
      <c r="C61" s="261"/>
      <c r="D61" s="261"/>
      <c r="E61" s="261"/>
      <c r="F61" s="213"/>
      <c r="G61" s="268"/>
      <c r="H61" s="268"/>
      <c r="I61" s="213"/>
      <c r="J61" s="213"/>
      <c r="K61" s="186"/>
      <c r="L61" s="186"/>
    </row>
    <row r="62" spans="1:12" ht="12" customHeight="1">
      <c r="A62" s="216" t="s">
        <v>42</v>
      </c>
      <c r="B62" s="219" t="s">
        <v>688</v>
      </c>
      <c r="C62" s="261"/>
      <c r="D62" s="261"/>
      <c r="E62" s="261"/>
      <c r="F62" s="213"/>
      <c r="G62" s="268"/>
      <c r="H62" s="268"/>
      <c r="I62" s="213"/>
      <c r="J62" s="213"/>
      <c r="K62" s="186"/>
      <c r="L62" s="186"/>
    </row>
    <row r="63" spans="1:12" ht="12.75" customHeight="1">
      <c r="A63" s="223" t="s">
        <v>43</v>
      </c>
      <c r="B63" s="219" t="s">
        <v>689</v>
      </c>
      <c r="C63" s="261"/>
      <c r="D63" s="261"/>
      <c r="E63" s="261"/>
      <c r="F63" s="213"/>
      <c r="G63" s="268"/>
      <c r="H63" s="268"/>
      <c r="I63" s="213"/>
      <c r="J63" s="213"/>
      <c r="K63" s="186"/>
      <c r="L63" s="186"/>
    </row>
    <row r="64" spans="1:12" ht="12.75" customHeight="1">
      <c r="A64" s="220" t="s">
        <v>64</v>
      </c>
      <c r="B64" s="230" t="s">
        <v>690</v>
      </c>
      <c r="C64" s="261"/>
      <c r="D64" s="261"/>
      <c r="E64" s="261"/>
      <c r="F64" s="213"/>
      <c r="G64" s="268"/>
      <c r="H64" s="268"/>
      <c r="I64" s="213"/>
      <c r="J64" s="213"/>
      <c r="K64" s="186"/>
      <c r="L64" s="186"/>
    </row>
    <row r="65" spans="1:14" ht="15" customHeight="1">
      <c r="A65" s="228" t="s">
        <v>158</v>
      </c>
      <c r="B65" s="263"/>
      <c r="C65" s="261"/>
      <c r="D65" s="261"/>
      <c r="E65" s="261"/>
      <c r="F65" s="213"/>
      <c r="G65" s="268"/>
      <c r="H65" s="268"/>
      <c r="I65" s="213"/>
      <c r="J65" s="213"/>
      <c r="K65" s="186"/>
      <c r="L65" s="186"/>
    </row>
    <row r="66" spans="1:14">
      <c r="A66" s="264" t="s">
        <v>63</v>
      </c>
      <c r="B66" s="231" t="s">
        <v>691</v>
      </c>
      <c r="C66" s="261">
        <f>SUM(C18+C32+C43+C47+C54+C60+C64)</f>
        <v>340691576</v>
      </c>
      <c r="D66" s="261">
        <f>SUM(D18+D32+D43+D47+D54+D60+D64)</f>
        <v>3720000</v>
      </c>
      <c r="E66" s="261"/>
      <c r="F66" s="213">
        <f>SUM(C66:E66)</f>
        <v>344411576</v>
      </c>
      <c r="G66" s="268"/>
      <c r="H66" s="268"/>
      <c r="I66" s="213">
        <f>SUM(I18+I32+I43+I47+I54+I60+I64)</f>
        <v>350828590</v>
      </c>
      <c r="J66" s="213">
        <f>SUM(J18+J32+J43+J47+J54+J60+J64)</f>
        <v>360956194</v>
      </c>
      <c r="K66" s="186">
        <f>SUM(K18+K32+K43+K47+K54+K60+K64)</f>
        <v>350704390</v>
      </c>
      <c r="L66" s="186">
        <v>124200</v>
      </c>
      <c r="M66">
        <f>SUM(M18+M32+M43+M47+M54+M60+M64)</f>
        <v>360825997</v>
      </c>
      <c r="N66">
        <v>130197</v>
      </c>
    </row>
    <row r="67" spans="1:14" ht="14.25" customHeight="1">
      <c r="A67" s="265" t="s">
        <v>211</v>
      </c>
      <c r="B67" s="266"/>
      <c r="C67" s="261"/>
      <c r="D67" s="261"/>
      <c r="E67" s="261"/>
      <c r="F67" s="213"/>
      <c r="G67" s="268"/>
      <c r="H67" s="268"/>
      <c r="I67" s="213"/>
      <c r="J67" s="213"/>
      <c r="K67" s="186"/>
      <c r="L67" s="186"/>
    </row>
    <row r="68" spans="1:14" ht="13.5" customHeight="1">
      <c r="A68" s="265" t="s">
        <v>212</v>
      </c>
      <c r="B68" s="266"/>
      <c r="C68" s="261"/>
      <c r="D68" s="261"/>
      <c r="E68" s="261"/>
      <c r="F68" s="213"/>
      <c r="G68" s="268"/>
      <c r="H68" s="268"/>
      <c r="I68" s="213"/>
      <c r="J68" s="213"/>
      <c r="K68" s="186"/>
      <c r="L68" s="186"/>
    </row>
    <row r="69" spans="1:14" ht="12.75" customHeight="1">
      <c r="A69" s="238" t="s">
        <v>45</v>
      </c>
      <c r="B69" s="216" t="s">
        <v>692</v>
      </c>
      <c r="C69" s="261"/>
      <c r="D69" s="261"/>
      <c r="E69" s="261"/>
      <c r="F69" s="213"/>
      <c r="G69" s="268"/>
      <c r="H69" s="268"/>
      <c r="I69" s="213"/>
      <c r="J69" s="213"/>
      <c r="K69" s="186"/>
      <c r="L69" s="186"/>
    </row>
    <row r="70" spans="1:14" ht="12.75" customHeight="1">
      <c r="A70" s="223" t="s">
        <v>693</v>
      </c>
      <c r="B70" s="216" t="s">
        <v>694</v>
      </c>
      <c r="C70" s="261"/>
      <c r="D70" s="261"/>
      <c r="E70" s="261"/>
      <c r="F70" s="213"/>
      <c r="G70" s="268"/>
      <c r="H70" s="268"/>
      <c r="I70" s="213"/>
      <c r="J70" s="213"/>
      <c r="K70" s="186"/>
      <c r="L70" s="186"/>
    </row>
    <row r="71" spans="1:14" ht="13.5" customHeight="1">
      <c r="A71" s="238" t="s">
        <v>46</v>
      </c>
      <c r="B71" s="216" t="s">
        <v>695</v>
      </c>
      <c r="C71" s="261"/>
      <c r="D71" s="261"/>
      <c r="E71" s="261"/>
      <c r="F71" s="213"/>
      <c r="G71" s="268"/>
      <c r="H71" s="268"/>
      <c r="I71" s="213"/>
      <c r="J71" s="213"/>
      <c r="K71" s="186"/>
      <c r="L71" s="186"/>
    </row>
    <row r="72" spans="1:14" ht="12" customHeight="1">
      <c r="A72" s="225" t="s">
        <v>65</v>
      </c>
      <c r="B72" s="220" t="s">
        <v>696</v>
      </c>
      <c r="C72" s="261"/>
      <c r="D72" s="261"/>
      <c r="E72" s="261"/>
      <c r="F72" s="213"/>
      <c r="G72" s="268"/>
      <c r="H72" s="268"/>
      <c r="I72" s="213"/>
      <c r="J72" s="213"/>
      <c r="K72" s="186"/>
      <c r="L72" s="186"/>
    </row>
    <row r="73" spans="1:14" ht="12.75" customHeight="1">
      <c r="A73" s="223" t="s">
        <v>47</v>
      </c>
      <c r="B73" s="216" t="s">
        <v>697</v>
      </c>
      <c r="C73" s="261"/>
      <c r="D73" s="261"/>
      <c r="E73" s="261"/>
      <c r="F73" s="213"/>
      <c r="G73" s="268"/>
      <c r="H73" s="268"/>
      <c r="I73" s="213"/>
      <c r="J73" s="213"/>
      <c r="K73" s="186"/>
      <c r="L73" s="186"/>
    </row>
    <row r="74" spans="1:14" ht="12.75" customHeight="1">
      <c r="A74" s="238" t="s">
        <v>698</v>
      </c>
      <c r="B74" s="216" t="s">
        <v>699</v>
      </c>
      <c r="C74" s="261"/>
      <c r="D74" s="261"/>
      <c r="E74" s="261"/>
      <c r="F74" s="213"/>
      <c r="G74" s="268"/>
      <c r="H74" s="268"/>
      <c r="I74" s="213"/>
      <c r="J74" s="213"/>
      <c r="K74" s="186"/>
      <c r="L74" s="186"/>
    </row>
    <row r="75" spans="1:14" ht="12.75" customHeight="1">
      <c r="A75" s="223" t="s">
        <v>48</v>
      </c>
      <c r="B75" s="216" t="s">
        <v>700</v>
      </c>
      <c r="C75" s="261"/>
      <c r="D75" s="261"/>
      <c r="E75" s="261"/>
      <c r="F75" s="213"/>
      <c r="G75" s="268"/>
      <c r="H75" s="268"/>
      <c r="I75" s="213"/>
      <c r="J75" s="213"/>
      <c r="K75" s="186"/>
      <c r="L75" s="186"/>
    </row>
    <row r="76" spans="1:14" ht="13.5" customHeight="1">
      <c r="A76" s="238" t="s">
        <v>701</v>
      </c>
      <c r="B76" s="216" t="s">
        <v>702</v>
      </c>
      <c r="C76" s="261"/>
      <c r="D76" s="261"/>
      <c r="E76" s="261"/>
      <c r="F76" s="213"/>
      <c r="G76" s="268"/>
      <c r="H76" s="268"/>
      <c r="I76" s="213"/>
      <c r="J76" s="213"/>
      <c r="K76" s="186"/>
      <c r="L76" s="186"/>
    </row>
    <row r="77" spans="1:14" ht="12.75" customHeight="1">
      <c r="A77" s="242" t="s">
        <v>66</v>
      </c>
      <c r="B77" s="220" t="s">
        <v>703</v>
      </c>
      <c r="C77" s="261"/>
      <c r="D77" s="261"/>
      <c r="E77" s="261"/>
      <c r="F77" s="213"/>
      <c r="G77" s="268"/>
      <c r="H77" s="268"/>
      <c r="I77" s="213"/>
      <c r="J77" s="213"/>
      <c r="K77" s="186"/>
      <c r="L77" s="186"/>
    </row>
    <row r="78" spans="1:14">
      <c r="A78" s="216" t="s">
        <v>209</v>
      </c>
      <c r="B78" s="216" t="s">
        <v>704</v>
      </c>
      <c r="C78" s="261">
        <v>324866904</v>
      </c>
      <c r="D78" s="261"/>
      <c r="E78" s="261">
        <v>6642947</v>
      </c>
      <c r="F78" s="213">
        <f>SUM(C78:E78)</f>
        <v>331509851</v>
      </c>
      <c r="G78" s="268"/>
      <c r="H78" s="268"/>
      <c r="I78" s="213">
        <f>SUM(K78:L78)</f>
        <v>329302953</v>
      </c>
      <c r="J78" s="213">
        <f>SUM(M78:N78)</f>
        <v>329302953</v>
      </c>
      <c r="K78" s="186">
        <v>321095536</v>
      </c>
      <c r="L78" s="186">
        <v>8207417</v>
      </c>
      <c r="M78">
        <v>321095536</v>
      </c>
      <c r="N78">
        <v>8207417</v>
      </c>
    </row>
    <row r="79" spans="1:14">
      <c r="A79" s="216" t="s">
        <v>210</v>
      </c>
      <c r="B79" s="216" t="s">
        <v>704</v>
      </c>
      <c r="C79" s="261"/>
      <c r="D79" s="261"/>
      <c r="E79" s="261"/>
      <c r="F79" s="213"/>
      <c r="G79" s="268"/>
      <c r="H79" s="268"/>
      <c r="I79" s="213"/>
      <c r="J79" s="213"/>
      <c r="K79" s="186"/>
      <c r="L79" s="186"/>
    </row>
    <row r="80" spans="1:14">
      <c r="A80" s="216" t="s">
        <v>207</v>
      </c>
      <c r="B80" s="216" t="s">
        <v>705</v>
      </c>
      <c r="C80" s="261"/>
      <c r="D80" s="261"/>
      <c r="E80" s="261"/>
      <c r="F80" s="213"/>
      <c r="G80" s="268"/>
      <c r="H80" s="268"/>
      <c r="I80" s="213"/>
      <c r="J80" s="213"/>
      <c r="K80" s="186"/>
      <c r="L80" s="186"/>
    </row>
    <row r="81" spans="1:14">
      <c r="A81" s="216" t="s">
        <v>208</v>
      </c>
      <c r="B81" s="216" t="s">
        <v>705</v>
      </c>
      <c r="C81" s="261"/>
      <c r="D81" s="261"/>
      <c r="E81" s="261"/>
      <c r="F81" s="213"/>
      <c r="G81" s="268"/>
      <c r="H81" s="268"/>
      <c r="I81" s="213"/>
      <c r="J81" s="213"/>
      <c r="K81" s="186"/>
      <c r="L81" s="186"/>
    </row>
    <row r="82" spans="1:14">
      <c r="A82" s="220" t="s">
        <v>67</v>
      </c>
      <c r="B82" s="220" t="s">
        <v>706</v>
      </c>
      <c r="C82" s="261">
        <f>SUM(C78:C81)</f>
        <v>324866904</v>
      </c>
      <c r="D82" s="261"/>
      <c r="E82" s="261">
        <f>SUM(E78:E81)</f>
        <v>6642947</v>
      </c>
      <c r="F82" s="213">
        <f>SUM(C82:E82)</f>
        <v>331509851</v>
      </c>
      <c r="G82" s="268"/>
      <c r="H82" s="268"/>
      <c r="I82" s="213">
        <f>SUM(K82:L82)</f>
        <v>329302953</v>
      </c>
      <c r="J82" s="213">
        <f>SUM(M82:N82)</f>
        <v>329302953</v>
      </c>
      <c r="K82" s="186">
        <f>SUM(K78:K81)</f>
        <v>321095536</v>
      </c>
      <c r="L82" s="186">
        <f>SUM(L78:L81)</f>
        <v>8207417</v>
      </c>
      <c r="M82">
        <f>SUM(M78:M81)</f>
        <v>321095536</v>
      </c>
      <c r="N82">
        <f>SUM(N78:N81)</f>
        <v>8207417</v>
      </c>
    </row>
    <row r="83" spans="1:14" ht="12.75" customHeight="1">
      <c r="A83" s="238" t="s">
        <v>707</v>
      </c>
      <c r="B83" s="216" t="s">
        <v>708</v>
      </c>
      <c r="C83" s="261"/>
      <c r="D83" s="261"/>
      <c r="E83" s="261"/>
      <c r="F83" s="213"/>
      <c r="G83" s="268"/>
      <c r="H83" s="268"/>
      <c r="I83" s="213"/>
      <c r="J83" s="213"/>
      <c r="K83" s="186"/>
      <c r="L83" s="186"/>
    </row>
    <row r="84" spans="1:14" ht="12.75" customHeight="1">
      <c r="A84" s="238" t="s">
        <v>709</v>
      </c>
      <c r="B84" s="216" t="s">
        <v>710</v>
      </c>
      <c r="C84" s="261"/>
      <c r="D84" s="261"/>
      <c r="E84" s="261"/>
      <c r="F84" s="213"/>
      <c r="G84" s="268"/>
      <c r="H84" s="268"/>
      <c r="I84" s="213"/>
      <c r="J84" s="213"/>
      <c r="K84" s="186"/>
      <c r="L84" s="186"/>
    </row>
    <row r="85" spans="1:14" ht="12.75" customHeight="1">
      <c r="A85" s="238" t="s">
        <v>711</v>
      </c>
      <c r="B85" s="216" t="s">
        <v>712</v>
      </c>
      <c r="C85" s="261"/>
      <c r="D85" s="261"/>
      <c r="E85" s="261"/>
      <c r="F85" s="213"/>
      <c r="G85" s="268"/>
      <c r="H85" s="268"/>
      <c r="I85" s="213"/>
      <c r="J85" s="213"/>
      <c r="K85" s="186"/>
      <c r="L85" s="186"/>
    </row>
    <row r="86" spans="1:14" ht="12" customHeight="1">
      <c r="A86" s="238" t="s">
        <v>713</v>
      </c>
      <c r="B86" s="216" t="s">
        <v>714</v>
      </c>
      <c r="C86" s="261"/>
      <c r="D86" s="261"/>
      <c r="E86" s="261"/>
      <c r="F86" s="213"/>
      <c r="G86" s="268"/>
      <c r="H86" s="268"/>
      <c r="I86" s="213"/>
      <c r="J86" s="213"/>
      <c r="K86" s="186"/>
      <c r="L86" s="186"/>
    </row>
    <row r="87" spans="1:14" ht="12.75" customHeight="1">
      <c r="A87" s="223" t="s">
        <v>49</v>
      </c>
      <c r="B87" s="216" t="s">
        <v>715</v>
      </c>
      <c r="C87" s="261"/>
      <c r="D87" s="261"/>
      <c r="E87" s="261"/>
      <c r="F87" s="213"/>
      <c r="G87" s="268"/>
      <c r="H87" s="268"/>
      <c r="I87" s="213"/>
      <c r="J87" s="213"/>
      <c r="K87" s="186"/>
      <c r="L87" s="186"/>
    </row>
    <row r="88" spans="1:14">
      <c r="A88" s="225" t="s">
        <v>68</v>
      </c>
      <c r="B88" s="220" t="s">
        <v>717</v>
      </c>
      <c r="C88" s="261">
        <f>SUM(C72+C77+C82+C83+C84+C85+C86+C87)</f>
        <v>324866904</v>
      </c>
      <c r="D88" s="261"/>
      <c r="E88" s="261">
        <v>6642947</v>
      </c>
      <c r="F88" s="213">
        <f>SUM(C88:E88)</f>
        <v>331509851</v>
      </c>
      <c r="G88" s="268"/>
      <c r="H88" s="268"/>
      <c r="I88" s="213">
        <f>SUM(K88:L88)</f>
        <v>329302953</v>
      </c>
      <c r="J88" s="213">
        <f>SUM(M88:N88)</f>
        <v>329302953</v>
      </c>
      <c r="K88" s="186">
        <f>SUM(K72+K77+K82+K83+K84+K85+K86+K87)</f>
        <v>321095536</v>
      </c>
      <c r="L88" s="186">
        <v>8207417</v>
      </c>
      <c r="M88">
        <v>321095536</v>
      </c>
      <c r="N88">
        <v>8207417</v>
      </c>
    </row>
    <row r="89" spans="1:14" ht="12" customHeight="1">
      <c r="A89" s="223" t="s">
        <v>718</v>
      </c>
      <c r="B89" s="216" t="s">
        <v>719</v>
      </c>
      <c r="C89" s="261"/>
      <c r="D89" s="261"/>
      <c r="E89" s="261"/>
      <c r="F89" s="213"/>
      <c r="G89" s="268"/>
      <c r="H89" s="268"/>
      <c r="I89" s="213"/>
      <c r="J89" s="213"/>
      <c r="K89" s="186"/>
      <c r="L89" s="186"/>
    </row>
    <row r="90" spans="1:14" ht="13.5" customHeight="1">
      <c r="A90" s="223" t="s">
        <v>720</v>
      </c>
      <c r="B90" s="216" t="s">
        <v>721</v>
      </c>
      <c r="C90" s="261"/>
      <c r="D90" s="261"/>
      <c r="E90" s="261"/>
      <c r="F90" s="213"/>
      <c r="G90" s="268"/>
      <c r="H90" s="268"/>
      <c r="I90" s="213"/>
      <c r="J90" s="213"/>
      <c r="K90" s="186"/>
      <c r="L90" s="186"/>
    </row>
    <row r="91" spans="1:14" ht="12.75" customHeight="1">
      <c r="A91" s="238" t="s">
        <v>722</v>
      </c>
      <c r="B91" s="216" t="s">
        <v>723</v>
      </c>
      <c r="C91" s="261"/>
      <c r="D91" s="261"/>
      <c r="E91" s="261"/>
      <c r="F91" s="213"/>
      <c r="G91" s="268"/>
      <c r="H91" s="268"/>
      <c r="I91" s="213"/>
      <c r="J91" s="213"/>
      <c r="K91" s="186"/>
      <c r="L91" s="186"/>
    </row>
    <row r="92" spans="1:14" ht="12.75" customHeight="1">
      <c r="A92" s="238" t="s">
        <v>50</v>
      </c>
      <c r="B92" s="216" t="s">
        <v>724</v>
      </c>
      <c r="C92" s="261"/>
      <c r="D92" s="261"/>
      <c r="E92" s="261"/>
      <c r="F92" s="213"/>
      <c r="G92" s="268"/>
      <c r="H92" s="268"/>
      <c r="I92" s="213"/>
      <c r="J92" s="213"/>
      <c r="K92" s="186"/>
      <c r="L92" s="186"/>
    </row>
    <row r="93" spans="1:14" ht="12.75" customHeight="1">
      <c r="A93" s="242" t="s">
        <v>69</v>
      </c>
      <c r="B93" s="220" t="s">
        <v>725</v>
      </c>
      <c r="C93" s="261"/>
      <c r="D93" s="261"/>
      <c r="E93" s="261"/>
      <c r="F93" s="213"/>
      <c r="G93" s="268"/>
      <c r="H93" s="268"/>
      <c r="I93" s="213"/>
      <c r="J93" s="213"/>
      <c r="K93" s="186"/>
      <c r="L93" s="186"/>
    </row>
    <row r="94" spans="1:14">
      <c r="A94" s="225" t="s">
        <v>726</v>
      </c>
      <c r="B94" s="220" t="s">
        <v>727</v>
      </c>
      <c r="C94" s="261"/>
      <c r="D94" s="261"/>
      <c r="E94" s="261"/>
      <c r="F94" s="213"/>
      <c r="G94" s="268"/>
      <c r="H94" s="268"/>
      <c r="I94" s="213"/>
      <c r="J94" s="213"/>
      <c r="K94" s="186"/>
      <c r="L94" s="186"/>
    </row>
    <row r="95" spans="1:14">
      <c r="A95" s="245" t="s">
        <v>70</v>
      </c>
      <c r="B95" s="246" t="s">
        <v>728</v>
      </c>
      <c r="C95" s="261">
        <f>SUM(C88+C93+C94)</f>
        <v>324866904</v>
      </c>
      <c r="D95" s="261"/>
      <c r="E95" s="261">
        <v>6642947</v>
      </c>
      <c r="F95" s="213">
        <f>SUM(C95:E95)</f>
        <v>331509851</v>
      </c>
      <c r="G95" s="268"/>
      <c r="H95" s="268"/>
      <c r="I95" s="213">
        <f>SUM(K95:L95)</f>
        <v>329302953</v>
      </c>
      <c r="J95" s="213">
        <f>SUM(M95:N95)</f>
        <v>329302953</v>
      </c>
      <c r="K95" s="186">
        <f>SUM(K88+K93+K94)</f>
        <v>321095536</v>
      </c>
      <c r="L95" s="186">
        <v>8207417</v>
      </c>
      <c r="M95">
        <v>321095536</v>
      </c>
      <c r="N95">
        <v>8207417</v>
      </c>
    </row>
    <row r="96" spans="1:14">
      <c r="A96" s="247" t="s">
        <v>52</v>
      </c>
      <c r="B96" s="248"/>
      <c r="C96" s="213">
        <f>SUM(C66+C95)</f>
        <v>665558480</v>
      </c>
      <c r="D96" s="213">
        <f>SUM(D95+D66)</f>
        <v>3720000</v>
      </c>
      <c r="E96" s="213">
        <v>6642947</v>
      </c>
      <c r="F96" s="213">
        <f>SUM(C96:E96)</f>
        <v>675921427</v>
      </c>
      <c r="G96" s="268"/>
      <c r="H96" s="268"/>
      <c r="I96" s="213">
        <f>SUM(K96:L96)</f>
        <v>680131543</v>
      </c>
      <c r="J96" s="213">
        <f>SUM(J66+J95)</f>
        <v>690259147</v>
      </c>
      <c r="K96" s="186">
        <f>SUM(K66+K95)</f>
        <v>671799926</v>
      </c>
      <c r="L96" s="186">
        <f>SUM(L66+L95)</f>
        <v>8331617</v>
      </c>
    </row>
    <row r="97" spans="6:6">
      <c r="F97" s="157"/>
    </row>
  </sheetData>
  <mergeCells count="3">
    <mergeCell ref="A1:J1"/>
    <mergeCell ref="A2:J2"/>
    <mergeCell ref="A3:J3"/>
  </mergeCells>
  <phoneticPr fontId="51" type="noConversion"/>
  <printOptions horizontalCentered="1"/>
  <pageMargins left="0" right="0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34</vt:i4>
      </vt:variant>
      <vt:variant>
        <vt:lpstr>Névvel ellátott tartományok</vt:lpstr>
      </vt:variant>
      <vt:variant>
        <vt:i4>68</vt:i4>
      </vt:variant>
    </vt:vector>
  </HeadingPairs>
  <TitlesOfParts>
    <vt:vector size="102" baseType="lpstr">
      <vt:lpstr>kiemelt ei</vt:lpstr>
      <vt:lpstr>kiadások működés felhalmozás</vt:lpstr>
      <vt:lpstr>kiadások működés felhalmozá (2)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(3)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felh ei. lövő</vt:lpstr>
      <vt:lpstr>felh.ei. lövő+int.</vt:lpstr>
      <vt:lpstr> mérleg lövő</vt:lpstr>
      <vt:lpstr>MÉRLEG (2)</vt:lpstr>
      <vt:lpstr>MÉRLEG KÖH</vt:lpstr>
      <vt:lpstr>mérleg konsz.</vt:lpstr>
      <vt:lpstr>EI FELHASZN TERV</vt:lpstr>
      <vt:lpstr>EI FELHASZN TERV (2)</vt:lpstr>
      <vt:lpstr>TÖBB ÉVES</vt:lpstr>
      <vt:lpstr>KÖZVETETT</vt:lpstr>
      <vt:lpstr>GÖRDÜLŐ</vt:lpstr>
      <vt:lpstr>Munka9</vt:lpstr>
      <vt:lpstr>'stabilitási 2'!foot_4_place</vt:lpstr>
      <vt:lpstr>'stabilitási 2'!foot_53_place</vt:lpstr>
      <vt:lpstr>' mérleg lövő'!Nyomtatási_terület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 (3)'!Nyomtatási_terület</vt:lpstr>
      <vt:lpstr>'bevételek működés felhalmozás'!Nyomtatási_terület</vt:lpstr>
      <vt:lpstr>'EI FELHASZN TERV'!Nyomtatási_terület</vt:lpstr>
      <vt:lpstr>'EI FELHASZN TERV (2)'!Nyomtatási_terület</vt:lpstr>
      <vt:lpstr>'EU projektek'!Nyomtatási_terület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(2)'!Nyomtatási_terület</vt:lpstr>
      <vt:lpstr>'kiadások működés felhalmozá (3)'!Nyomtatási_terület</vt:lpstr>
      <vt:lpstr>'kiadások működés felhalmozás'!Nyomtatási_terület</vt:lpstr>
      <vt:lpstr>'kiemelt ei'!Nyomtatási_terület</vt:lpstr>
      <vt:lpstr>KÖZVETETT!Nyomtatási_terület</vt:lpstr>
      <vt:lpstr>létszám!Nyomtatási_terület</vt:lpstr>
      <vt:lpstr>'MÉRLEG (2)'!Nyomtatási_terület</vt:lpstr>
      <vt:lpstr>'MÉRLEG KÖH'!Nyomtatási_terület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  <vt:lpstr>KÖZVETETT!pr232</vt:lpstr>
      <vt:lpstr>'MÉRLEG (2)'!pr232</vt:lpstr>
      <vt:lpstr>'MÉRLEG KÖH'!pr232</vt:lpstr>
      <vt:lpstr>'TÖBB ÉVES'!pr232</vt:lpstr>
      <vt:lpstr>KÖZVETETT!pr233</vt:lpstr>
      <vt:lpstr>'MÉRLEG (2)'!pr233</vt:lpstr>
      <vt:lpstr>'MÉRLEG KÖH'!pr233</vt:lpstr>
      <vt:lpstr>'TÖBB ÉVES'!pr233</vt:lpstr>
      <vt:lpstr>KÖZVETETT!pr234</vt:lpstr>
      <vt:lpstr>'MÉRLEG (2)'!pr234</vt:lpstr>
      <vt:lpstr>'MÉRLEG KÖH'!pr234</vt:lpstr>
      <vt:lpstr>'TÖBB ÉVES'!pr234</vt:lpstr>
      <vt:lpstr>KÖZVETETT!pr235</vt:lpstr>
      <vt:lpstr>'MÉRLEG (2)'!pr235</vt:lpstr>
      <vt:lpstr>'MÉRLEG KÖH'!pr235</vt:lpstr>
      <vt:lpstr>'TÖBB ÉVES'!pr235</vt:lpstr>
      <vt:lpstr>KÖZVETETT!pr236</vt:lpstr>
      <vt:lpstr>'MÉRLEG (2)'!pr236</vt:lpstr>
      <vt:lpstr>'MÉRLEG KÖH'!pr236</vt:lpstr>
      <vt:lpstr>'TÖBB ÉVES'!pr236</vt:lpstr>
      <vt:lpstr>'MÉRLEG (2)'!pr312</vt:lpstr>
      <vt:lpstr>'MÉRLEG KÖH'!pr312</vt:lpstr>
      <vt:lpstr>'TÖBB ÉVES'!pr312</vt:lpstr>
      <vt:lpstr>'MÉRLEG (2)'!pr313</vt:lpstr>
      <vt:lpstr>'MÉRLEG KÖH'!pr313</vt:lpstr>
      <vt:lpstr>'TÖBB ÉVES'!pr313</vt:lpstr>
      <vt:lpstr>KÖZVETETT!pr314</vt:lpstr>
      <vt:lpstr>'MÉRLEG (2)'!pr314</vt:lpstr>
      <vt:lpstr>'MÉRLEG KÖH'!pr314</vt:lpstr>
      <vt:lpstr>'TÖBB ÉVES'!pr314</vt:lpstr>
      <vt:lpstr>GÖRDÜLŐ!pr315</vt:lpstr>
      <vt:lpstr>'MÉRLEG (2)'!pr315</vt:lpstr>
      <vt:lpstr>'MÉRLEG KÖH'!pr315</vt:lpstr>
      <vt:lpstr>'TÖBB ÉVES'!pr315</vt:lpstr>
      <vt:lpstr>GÖRDÜLŐ!pr347</vt:lpstr>
      <vt:lpstr>GÖRDÜLŐ!pr348</vt:lpstr>
      <vt:lpstr>GÖRDÜLŐ!pr349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Igazgatás</cp:lastModifiedBy>
  <cp:lastPrinted>2018-05-30T07:12:17Z</cp:lastPrinted>
  <dcterms:created xsi:type="dcterms:W3CDTF">2014-01-03T21:48:14Z</dcterms:created>
  <dcterms:modified xsi:type="dcterms:W3CDTF">2018-06-11T13:00:05Z</dcterms:modified>
</cp:coreProperties>
</file>