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1520" tabRatio="601" firstSheet="7" activeTab="8"/>
  </bookViews>
  <sheets>
    <sheet name="kiemelt ei" sheetId="1" r:id="rId1"/>
    <sheet name="kiadások működés felhalmozás" sheetId="2" r:id="rId2"/>
    <sheet name="kiadások működés felhalmozá (2)" sheetId="3" r:id="rId3"/>
    <sheet name="kiadások működés felhalmozá (3)" sheetId="4" r:id="rId4"/>
    <sheet name="kiadások funkciócsoportra" sheetId="5" state="hidden" r:id="rId5"/>
    <sheet name="bevételek" sheetId="6" state="hidden" r:id="rId6"/>
    <sheet name="bevételek működés felhalmozás" sheetId="7" r:id="rId7"/>
    <sheet name="bevételek működés felhalmoz (3)" sheetId="8" r:id="rId8"/>
    <sheet name="bevételek működés felhalmoz (2)" sheetId="9" r:id="rId9"/>
    <sheet name="bevételek funkciócsoportra" sheetId="10" state="hidden" r:id="rId10"/>
    <sheet name="létszám" sheetId="11" r:id="rId11"/>
    <sheet name="beruházások felújítások" sheetId="12" r:id="rId12"/>
    <sheet name="tartalékok" sheetId="13" r:id="rId13"/>
    <sheet name="stabilitási 1" sheetId="14" state="hidden" r:id="rId14"/>
    <sheet name="stabilitási 2" sheetId="15" state="hidden" r:id="rId15"/>
    <sheet name="EU projektek" sheetId="16" state="hidden" r:id="rId16"/>
    <sheet name="hitelek" sheetId="17" state="hidden" r:id="rId17"/>
    <sheet name="finanszírozás" sheetId="18" r:id="rId18"/>
    <sheet name="szociális kiadások" sheetId="19" r:id="rId19"/>
    <sheet name="átadott" sheetId="20" r:id="rId20"/>
    <sheet name="átvett" sheetId="21" r:id="rId21"/>
    <sheet name="helyi adók" sheetId="22" state="hidden" r:id="rId22"/>
    <sheet name="MÉRLEG" sheetId="23" state="hidden" r:id="rId23"/>
    <sheet name="MÉRLEG (2)" sheetId="24" state="hidden" r:id="rId24"/>
    <sheet name="MÉRLEG (3)" sheetId="25" state="hidden" r:id="rId25"/>
    <sheet name="EI FELHASZN TERV" sheetId="26" r:id="rId26"/>
    <sheet name="EI FELHASZN TERV (2)" sheetId="27" r:id="rId27"/>
    <sheet name="TÖBB ÉVES" sheetId="28" state="hidden" r:id="rId28"/>
    <sheet name="KÖZVETETT" sheetId="29" state="hidden" r:id="rId29"/>
    <sheet name="GÖRDÜLŐ" sheetId="30" state="hidden" r:id="rId30"/>
    <sheet name="Munka9" sheetId="31" r:id="rId31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2'!$A$63</definedName>
    <definedName name="_xlnm.Print_Area" localSheetId="19">'átadott'!$A$1:$E$115</definedName>
    <definedName name="_xlnm.Print_Area" localSheetId="20">'átvett'!$A$1:$E$117</definedName>
    <definedName name="_xlnm.Print_Area" localSheetId="11">'beruházások felújítások'!$A$1:$J$57</definedName>
    <definedName name="_xlnm.Print_Area" localSheetId="5">'bevételek'!$A$1:$F$95</definedName>
    <definedName name="_xlnm.Print_Area" localSheetId="9">'bevételek funkciócsoportra'!$A$1:$O$269</definedName>
    <definedName name="_xlnm.Print_Area" localSheetId="8">'bevételek működés felhalmoz (2)'!$A$1:$H$96</definedName>
    <definedName name="_xlnm.Print_Area" localSheetId="7">'bevételek működés felhalmoz (3)'!$A$1:$H$96</definedName>
    <definedName name="_xlnm.Print_Area" localSheetId="6">'bevételek működés felhalmozás'!$A$2:$H$97</definedName>
    <definedName name="_xlnm.Print_Area" localSheetId="25">'EI FELHASZN TERV'!$A$1:$O$216</definedName>
    <definedName name="_xlnm.Print_Area" localSheetId="26">'EI FELHASZN TERV (2)'!$A$1:$O$217</definedName>
    <definedName name="_xlnm.Print_Area" localSheetId="15">'EU projektek'!$A$1:$B$43</definedName>
    <definedName name="_xlnm.Print_Area" localSheetId="17">'finanszírozás'!$A$1:$M$8</definedName>
    <definedName name="_xlnm.Print_Area" localSheetId="29">'GÖRDÜLŐ'!$A$1:$J$43</definedName>
    <definedName name="_xlnm.Print_Area" localSheetId="16">'hitelek'!$A$1:$D$70</definedName>
    <definedName name="_xlnm.Print_Area" localSheetId="4">'kiadások funkciócsoportra'!$B$1:$P$301</definedName>
    <definedName name="_xlnm.Print_Area" localSheetId="2">'kiadások működés felhalmozá (2)'!$A$1:$H$122</definedName>
    <definedName name="_xlnm.Print_Area" localSheetId="3">'kiadások működés felhalmozá (3)'!$A$1:$H$122</definedName>
    <definedName name="_xlnm.Print_Area" localSheetId="1">'kiadások működés felhalmozás'!$A$1:$H$123</definedName>
    <definedName name="_xlnm.Print_Area" localSheetId="0">'kiemelt ei'!$A$1:$D$29</definedName>
    <definedName name="_xlnm.Print_Area" localSheetId="28">'KÖZVETETT'!$A$1:$E$35</definedName>
    <definedName name="_xlnm.Print_Area" localSheetId="10">'létszám'!$A$1:$E$34</definedName>
    <definedName name="_xlnm.Print_Area" localSheetId="22">'MÉRLEG'!$A$1:$E$154</definedName>
    <definedName name="_xlnm.Print_Area" localSheetId="23">'MÉRLEG (2)'!$A$1:$E$154</definedName>
    <definedName name="_xlnm.Print_Area" localSheetId="24">'MÉRLEG (3)'!$A$1:$E$154</definedName>
    <definedName name="_xlnm.Print_Area" localSheetId="13">'stabilitási 1'!$A$1:$J$49</definedName>
    <definedName name="_xlnm.Print_Area" localSheetId="14">'stabilitási 2'!$A$1:$H$38</definedName>
    <definedName name="_xlnm.Print_Area" localSheetId="18">'szociális kiadások'!$A$1:$E$40</definedName>
    <definedName name="_xlnm.Print_Area" localSheetId="12">'tartalékok'!$A$1:$J$15</definedName>
    <definedName name="_xlnm.Print_Area" localSheetId="27">'TÖBB ÉVES'!$A$1:$I$32</definedName>
    <definedName name="pr232" localSheetId="29">'GÖRDÜLŐ'!#REF!</definedName>
    <definedName name="pr232" localSheetId="28">'KÖZVETETT'!$A$11</definedName>
    <definedName name="pr232" localSheetId="22">'MÉRLEG'!#REF!</definedName>
    <definedName name="pr232" localSheetId="23">'MÉRLEG (2)'!$A$17</definedName>
    <definedName name="pr232" localSheetId="24">'MÉRLEG (3)'!$A$17</definedName>
    <definedName name="pr232" localSheetId="27">'TÖBB ÉVES'!$A$17</definedName>
    <definedName name="pr233" localSheetId="29">'GÖRDÜLŐ'!#REF!</definedName>
    <definedName name="pr233" localSheetId="28">'KÖZVETETT'!$A$16</definedName>
    <definedName name="pr233" localSheetId="22">'MÉRLEG'!#REF!</definedName>
    <definedName name="pr233" localSheetId="23">'MÉRLEG (2)'!$A$18</definedName>
    <definedName name="pr233" localSheetId="24">'MÉRLEG (3)'!$A$18</definedName>
    <definedName name="pr233" localSheetId="27">'TÖBB ÉVES'!$A$18</definedName>
    <definedName name="pr234" localSheetId="29">'GÖRDÜLŐ'!#REF!</definedName>
    <definedName name="pr234" localSheetId="28">'KÖZVETETT'!$A$24</definedName>
    <definedName name="pr234" localSheetId="22">'MÉRLEG'!#REF!</definedName>
    <definedName name="pr234" localSheetId="23">'MÉRLEG (2)'!$A$19</definedName>
    <definedName name="pr234" localSheetId="24">'MÉRLEG (3)'!$A$19</definedName>
    <definedName name="pr234" localSheetId="27">'TÖBB ÉVES'!$A$19</definedName>
    <definedName name="pr235" localSheetId="29">'GÖRDÜLŐ'!#REF!</definedName>
    <definedName name="pr235" localSheetId="28">'KÖZVETETT'!$A$29</definedName>
    <definedName name="pr235" localSheetId="22">'MÉRLEG'!#REF!</definedName>
    <definedName name="pr235" localSheetId="23">'MÉRLEG (2)'!$A$20</definedName>
    <definedName name="pr235" localSheetId="24">'MÉRLEG (3)'!$A$20</definedName>
    <definedName name="pr235" localSheetId="27">'TÖBB ÉVES'!$A$20</definedName>
    <definedName name="pr236" localSheetId="29">'GÖRDÜLŐ'!#REF!</definedName>
    <definedName name="pr236" localSheetId="28">'KÖZVETETT'!$A$34</definedName>
    <definedName name="pr236" localSheetId="22">'MÉRLEG'!#REF!</definedName>
    <definedName name="pr236" localSheetId="23">'MÉRLEG (2)'!$A$21</definedName>
    <definedName name="pr236" localSheetId="24">'MÉRLEG (3)'!$A$21</definedName>
    <definedName name="pr236" localSheetId="27">'TÖBB ÉVES'!$A$21</definedName>
    <definedName name="pr312" localSheetId="29">'GÖRDÜLŐ'!#REF!</definedName>
    <definedName name="pr312" localSheetId="28">'KÖZVETETT'!#REF!</definedName>
    <definedName name="pr312" localSheetId="22">'MÉRLEG'!#REF!</definedName>
    <definedName name="pr312" localSheetId="23">'MÉRLEG (2)'!$A$8</definedName>
    <definedName name="pr312" localSheetId="24">'MÉRLEG (3)'!$A$8</definedName>
    <definedName name="pr312" localSheetId="27">'TÖBB ÉVES'!$A$8</definedName>
    <definedName name="pr313" localSheetId="29">'GÖRDÜLŐ'!#REF!</definedName>
    <definedName name="pr313" localSheetId="28">'KÖZVETETT'!#REF!</definedName>
    <definedName name="pr313" localSheetId="22">'MÉRLEG'!#REF!</definedName>
    <definedName name="pr313" localSheetId="23">'MÉRLEG (2)'!$A$9</definedName>
    <definedName name="pr313" localSheetId="24">'MÉRLEG (3)'!$A$9</definedName>
    <definedName name="pr313" localSheetId="27">'TÖBB ÉVES'!$A$3</definedName>
    <definedName name="pr314" localSheetId="29">'GÖRDÜLŐ'!#REF!</definedName>
    <definedName name="pr314" localSheetId="28">'KÖZVETETT'!$A$3</definedName>
    <definedName name="pr314" localSheetId="22">'MÉRLEG'!#REF!</definedName>
    <definedName name="pr314" localSheetId="23">'MÉRLEG (2)'!$A$10</definedName>
    <definedName name="pr314" localSheetId="24">'MÉRLEG (3)'!$A$10</definedName>
    <definedName name="pr314" localSheetId="27">'TÖBB ÉVES'!$A$10</definedName>
    <definedName name="pr315" localSheetId="29">'GÖRDÜLŐ'!$A$3</definedName>
    <definedName name="pr315" localSheetId="28">'KÖZVETETT'!#REF!</definedName>
    <definedName name="pr315" localSheetId="22">'MÉRLEG'!#REF!</definedName>
    <definedName name="pr315" localSheetId="23">'MÉRLEG (2)'!$A$11</definedName>
    <definedName name="pr315" localSheetId="24">'MÉRLEG (3)'!$A$11</definedName>
    <definedName name="pr315" localSheetId="27">'TÖBB ÉVES'!$A$11</definedName>
    <definedName name="pr347" localSheetId="29">'GÖRDÜLŐ'!$A$6</definedName>
    <definedName name="pr348" localSheetId="29">'GÖRDÜLŐ'!$A$7</definedName>
    <definedName name="pr349" localSheetId="29">'GÖRDÜLŐ'!$A$8</definedName>
  </definedNames>
  <calcPr fullCalcOnLoad="1"/>
</workbook>
</file>

<file path=xl/sharedStrings.xml><?xml version="1.0" encoding="utf-8"?>
<sst xmlns="http://schemas.openxmlformats.org/spreadsheetml/2006/main" count="5588" uniqueCount="923">
  <si>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</si>
  <si>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</si>
  <si>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</si>
  <si>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</si>
  <si>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</si>
  <si>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</si>
  <si>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</si>
  <si>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</si>
  <si>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</si>
  <si>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</si>
  <si>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</si>
  <si>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</si>
  <si>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</si>
  <si>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</si>
  <si>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</si>
  <si>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</si>
  <si>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</si>
  <si>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</si>
  <si>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</si>
  <si>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</si>
  <si>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</si>
  <si>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</si>
  <si>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</si>
  <si>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</si>
  <si>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</si>
  <si>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</si>
  <si>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</si>
  <si>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</si>
  <si>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</si>
  <si>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</si>
  <si>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</si>
  <si>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</si>
  <si>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</si>
  <si>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</si>
  <si>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</si>
  <si>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</si>
  <si>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</si>
  <si>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</si>
  <si>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</si>
  <si>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</si>
  <si>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</si>
  <si>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</si>
  <si>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</si>
  <si>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</si>
  <si>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</si>
  <si>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</si>
  <si>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</si>
  <si>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</si>
  <si>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</si>
  <si>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</si>
  <si>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</si>
  <si>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</si>
  <si>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</si>
  <si>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</si>
  <si>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</si>
  <si>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</si>
  <si>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</si>
  <si>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</si>
  <si>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</si>
  <si>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</si>
  <si>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</si>
  <si>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</si>
  <si>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</si>
  <si>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</si>
  <si>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</si>
  <si>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</si>
  <si>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</si>
  <si>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</si>
  <si>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</si>
  <si>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</si>
  <si>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</si>
  <si>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</si>
  <si>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</si>
  <si>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</si>
  <si>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</si>
  <si>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</si>
  <si>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</si>
  <si>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</si>
  <si>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</si>
  <si>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</si>
  <si>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</si>
  <si>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</si>
  <si>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</si>
  <si>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</si>
  <si>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</si>
  <si>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</si>
  <si>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</si>
  <si>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</si>
  <si>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</si>
  <si>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</si>
  <si>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</si>
  <si>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</si>
  <si>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</si>
  <si>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</si>
  <si>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Önkormányzat 2014. évi költségvetése</t>
  </si>
  <si>
    <t>Bevételek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</si>
  <si>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</si>
  <si>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</si>
  <si>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</si>
  <si>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</si>
  <si>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</si>
  <si>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</si>
  <si>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</si>
  <si>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</si>
  <si>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</si>
  <si>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</si>
  <si>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</si>
  <si>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</si>
  <si>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</si>
  <si>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Költségvetési engedélyezett létszámkeret (álláshely) (fő)  LÖVŐI  KÖH</t>
  </si>
  <si>
    <t>Költségvetési engedélyezett létszámkeret (álláshely) (fő) Lövői Napsugár Óvoda és Bölcsőde</t>
  </si>
  <si>
    <t>ÖNKORMÁNYZAT ÉS KÖLTSÉGVETÉSI SZERVEI ELŐIRÁNYZATAI MINDÖSSZESEN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</si>
  <si>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</si>
  <si>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</si>
  <si>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</si>
  <si>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</si>
  <si>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</si>
  <si>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</si>
  <si>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Helyi adó és egyéb közhatalmi bevételek ( Ft)</t>
  </si>
  <si>
    <t>Előirányzat felhasználási terv ( Ft)</t>
  </si>
  <si>
    <t>Támogatások, kölcsönök bevételei ( Ft)</t>
  </si>
  <si>
    <t>Támogatások, kölcsönök nyújtása és törlesztése ( Ft)</t>
  </si>
  <si>
    <t>Lakosságnak juttatott támogatások, szociális, rászorultsági jellegű ellátások ( Ft)</t>
  </si>
  <si>
    <t>Irányító szervi támogatások folyósítása ( Ft)</t>
  </si>
  <si>
    <t>Beruházások és felújítások ( Ft)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</si>
  <si>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</si>
  <si>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</si>
  <si>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</si>
  <si>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</si>
  <si>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</si>
  <si>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</si>
  <si>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</si>
  <si>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</si>
  <si>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</si>
  <si>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</si>
  <si>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</si>
  <si>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</si>
  <si>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</si>
  <si>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</si>
  <si>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</si>
  <si>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</si>
  <si>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</si>
  <si>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</si>
  <si>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</si>
  <si>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</si>
  <si>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</si>
  <si>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</si>
  <si>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</si>
  <si>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</si>
  <si>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</si>
  <si>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</si>
  <si>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</si>
  <si>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</si>
  <si>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</si>
  <si>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</si>
  <si>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</si>
  <si>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</si>
  <si>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</si>
  <si>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</si>
  <si>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</si>
  <si>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</si>
  <si>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</si>
  <si>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</si>
  <si>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</si>
  <si>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</si>
  <si>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</si>
  <si>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</si>
  <si>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</si>
  <si>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</si>
  <si>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</si>
  <si>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</si>
  <si>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</si>
  <si>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</si>
  <si>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</si>
  <si>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</si>
  <si>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</si>
  <si>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</si>
  <si>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</si>
  <si>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</si>
  <si>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</si>
  <si>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</si>
  <si>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</si>
  <si>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</si>
  <si>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</si>
  <si>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</si>
  <si>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</si>
  <si>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</si>
  <si>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</si>
  <si>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</si>
  <si>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</si>
  <si>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</si>
  <si>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</si>
  <si>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</si>
  <si>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</si>
  <si>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</si>
  <si>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</si>
  <si>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</si>
  <si>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</si>
  <si>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</si>
  <si>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</si>
  <si>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</si>
  <si>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</si>
  <si>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</si>
  <si>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</si>
  <si>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</si>
  <si>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</si>
  <si>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KÖLTSÉGVETÉSI SZERVEK ELŐIRÁNYZATAI</t>
  </si>
  <si>
    <t>LÖVŐI KÖZÖS ÖNK. HIVATAL</t>
  </si>
  <si>
    <t>LÖVŐI NAPSUGÁR ÓVODA ÉS BÖLCSŐDE</t>
  </si>
  <si>
    <t>Lövői Közös Önkormányzati Hivatal</t>
  </si>
  <si>
    <t>Lövői Napsugár Óvoda és Bölcsőde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</si>
  <si>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</si>
  <si>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</si>
  <si>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</si>
  <si>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</si>
  <si>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</si>
  <si>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</si>
  <si>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</si>
  <si>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</si>
  <si>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</si>
  <si>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</si>
  <si>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</si>
  <si>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</si>
  <si>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</si>
  <si>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</si>
  <si>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</si>
  <si>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</si>
  <si>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</si>
  <si>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</si>
  <si>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</si>
  <si>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</si>
  <si>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</si>
  <si>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</si>
  <si>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</si>
  <si>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</si>
  <si>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</si>
  <si>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</si>
  <si>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</si>
  <si>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</si>
  <si>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</si>
  <si>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</si>
  <si>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</si>
  <si>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</si>
  <si>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</si>
  <si>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</si>
  <si>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</si>
  <si>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</si>
  <si>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</si>
  <si>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</si>
  <si>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</si>
  <si>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</si>
  <si>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</si>
  <si>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</si>
  <si>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</si>
  <si>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</si>
  <si>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</si>
  <si>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</si>
  <si>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</si>
  <si>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</si>
  <si>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</si>
  <si>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</si>
  <si>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</si>
  <si>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</si>
  <si>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</si>
  <si>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</si>
  <si>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</si>
  <si>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</si>
  <si>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</si>
  <si>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</si>
  <si>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</si>
  <si>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</si>
  <si>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a költségvetési év azon fejlesztési céljai, amelyek megvalósításához a Stabilitási tv. 3. § (1) bekezdése szerinti adósságot keletkeztető ügylet megkötése válik vagy válhat szükségessé (E Ft)</t>
  </si>
  <si>
    <t>A helyi önkormányzat költségvetési mérlege közgazdasági tagolásban (E Ft)</t>
  </si>
  <si>
    <t>A többéves kihatással járó döntések számszerűsítése évenkénti bontásban és összesítve (E Ft)</t>
  </si>
  <si>
    <t>A közvetett támogatások (E Ft)</t>
  </si>
  <si>
    <t>011130 Önkormányzatok és önkormányzati hivatalok jogalkotó és általános igazgatási tevékenysége</t>
  </si>
  <si>
    <t>011220 Adó-, vám- és jövedéki igazgatás</t>
  </si>
  <si>
    <t>013350 Az önkormányzati vagyonnal való gazdálkodással kapcsolatos feladatok</t>
  </si>
  <si>
    <t>016010 Országgyűlési, önkormányzati és európai parlamenti képviselőválasztásokhoz kapcsolódó tevékenységek</t>
  </si>
  <si>
    <t>016080 Kiemelt állami és önkormányzati rendezvények</t>
  </si>
  <si>
    <t>018010 Önkormányzatok elszámolásai a központi költségvetéssel</t>
  </si>
  <si>
    <t>018030 Támogatási célú finanszírozási műveletek</t>
  </si>
  <si>
    <t>061030 Lakáshoz jutást segítő támogatások</t>
  </si>
  <si>
    <t>082044 Könyvtári szolgáltatások</t>
  </si>
  <si>
    <t>084040 Egyházak közösségi és hitéleti tevékenységének támogatása</t>
  </si>
  <si>
    <t>106020 Lakásfenntartással, lakhatással összefüggő ellátások</t>
  </si>
  <si>
    <t>Stb.</t>
  </si>
  <si>
    <t>RÉSZLETES KIMUTATÁS, NEM KELL A RENDELETBE RAKNI, TERVEZÉSHEZ SEGÍT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</si>
  <si>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</si>
  <si>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</si>
  <si>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</si>
  <si>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</si>
  <si>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</si>
  <si>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</si>
  <si>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</si>
  <si>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</si>
  <si>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</si>
  <si>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</si>
  <si>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</si>
  <si>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</si>
  <si>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</si>
  <si>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</si>
  <si>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</si>
  <si>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</si>
  <si>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</si>
  <si>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</si>
  <si>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</si>
  <si>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</si>
  <si>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2015.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</si>
  <si>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</si>
  <si>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</si>
  <si>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</si>
  <si>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</si>
  <si>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</si>
  <si>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</si>
  <si>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Tárgyévi kifizetés (2014. évi ei.)</t>
  </si>
  <si>
    <t>2016. évi kifizetés</t>
  </si>
  <si>
    <t>2017. évi kifizetés</t>
  </si>
  <si>
    <t>2018. év utáni kifizetések</t>
  </si>
  <si>
    <t>2014. évi eredeti ei.</t>
  </si>
  <si>
    <t>2012. évi tény  (teljesítés)</t>
  </si>
  <si>
    <t>2013. évi várható (teljesítés)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</si>
  <si>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</si>
  <si>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</si>
  <si>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</si>
  <si>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</si>
  <si>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</si>
  <si>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</si>
  <si>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</si>
  <si>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</si>
  <si>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</si>
  <si>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K89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</si>
  <si>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</si>
  <si>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2014.</t>
  </si>
  <si>
    <t>adósságot keletkeztető ügyletekből és kezességvállalásokból fennálló kötelezettségek 2015.</t>
  </si>
  <si>
    <t>adósságot keletkeztető ügyletekből és kezességvállalásokból fennálló kötelezettségek 2016.</t>
  </si>
  <si>
    <t>adósságot keletkeztető ügyletekből és kezességvállalásokból fennálló kötelezettségek 2017.</t>
  </si>
  <si>
    <t>saját bevételek 2017.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</si>
  <si>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</si>
  <si>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</si>
  <si>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</si>
  <si>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</si>
  <si>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</si>
  <si>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</si>
  <si>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</si>
  <si>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</si>
  <si>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</si>
  <si>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</si>
  <si>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</si>
  <si>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</si>
  <si>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</si>
  <si>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</si>
  <si>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</si>
  <si>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</si>
  <si>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</si>
  <si>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</si>
  <si>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</si>
  <si>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</si>
  <si>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</si>
  <si>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</si>
  <si>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</si>
  <si>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</si>
  <si>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</si>
  <si>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</si>
  <si>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</si>
  <si>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</si>
  <si>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</si>
  <si>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</si>
  <si>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</si>
  <si>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</si>
  <si>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</si>
  <si>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</si>
  <si>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</si>
  <si>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</si>
  <si>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</si>
  <si>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</si>
  <si>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</si>
  <si>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</si>
  <si>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</si>
  <si>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</si>
  <si>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</si>
  <si>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</si>
  <si>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</si>
  <si>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</si>
  <si>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</si>
  <si>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</si>
  <si>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</si>
  <si>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</si>
  <si>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</si>
  <si>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</si>
  <si>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</si>
  <si>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</si>
  <si>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</si>
  <si>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</si>
  <si>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</si>
  <si>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</si>
  <si>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</si>
  <si>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</si>
  <si>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</si>
  <si>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</si>
  <si>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</si>
  <si>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</si>
  <si>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</si>
  <si>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</si>
  <si>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</si>
  <si>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</si>
  <si>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</si>
  <si>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</si>
  <si>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</si>
  <si>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</si>
  <si>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</si>
  <si>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</si>
  <si>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</si>
  <si>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</si>
  <si>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</si>
  <si>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</si>
  <si>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</si>
  <si>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</si>
  <si>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</si>
  <si>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</si>
  <si>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</si>
  <si>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</si>
  <si>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</si>
  <si>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</si>
  <si>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</si>
  <si>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</si>
  <si>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</si>
  <si>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</si>
  <si>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</si>
  <si>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</si>
  <si>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</si>
  <si>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</si>
  <si>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</si>
  <si>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</si>
  <si>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</si>
  <si>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</si>
  <si>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</si>
  <si>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</si>
  <si>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</si>
  <si>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</si>
  <si>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</si>
  <si>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</si>
  <si>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</si>
  <si>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</si>
  <si>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</si>
  <si>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</si>
  <si>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</si>
  <si>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</si>
  <si>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</si>
  <si>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</si>
  <si>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</si>
  <si>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</si>
  <si>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</si>
  <si>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</si>
  <si>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</si>
  <si>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</si>
  <si>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</si>
  <si>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</si>
  <si>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</si>
  <si>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</si>
  <si>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</si>
  <si>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</si>
  <si>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</si>
  <si>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</si>
  <si>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</si>
  <si>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</si>
  <si>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</si>
  <si>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</si>
  <si>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</si>
  <si>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</si>
  <si>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</si>
  <si>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</si>
  <si>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</si>
  <si>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</si>
  <si>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</si>
  <si>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</si>
  <si>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</si>
  <si>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</si>
  <si>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</si>
  <si>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</si>
  <si>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</si>
  <si>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</si>
  <si>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</si>
  <si>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</si>
  <si>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</si>
  <si>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</si>
  <si>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</si>
  <si>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</si>
  <si>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</si>
  <si>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</si>
  <si>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</si>
  <si>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</si>
  <si>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</si>
  <si>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</si>
  <si>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</si>
  <si>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</si>
  <si>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</si>
  <si>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</si>
  <si>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</si>
  <si>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</si>
  <si>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</si>
  <si>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</si>
  <si>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</si>
  <si>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</si>
  <si>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</si>
  <si>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</si>
  <si>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</si>
  <si>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</si>
  <si>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</si>
  <si>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</si>
  <si>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</si>
  <si>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</si>
  <si>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</si>
  <si>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</si>
  <si>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</si>
  <si>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</si>
  <si>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</si>
  <si>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</si>
  <si>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</si>
  <si>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</si>
  <si>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</si>
  <si>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</si>
  <si>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</si>
  <si>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</si>
  <si>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</si>
  <si>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</si>
  <si>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</si>
  <si>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</si>
  <si>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</si>
  <si>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</si>
  <si>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</si>
  <si>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</si>
  <si>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</si>
  <si>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</si>
  <si>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</si>
  <si>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</si>
  <si>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</si>
  <si>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</si>
  <si>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</si>
  <si>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</si>
  <si>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</si>
  <si>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</si>
  <si>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</si>
  <si>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</si>
  <si>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</si>
  <si>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</si>
  <si>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</si>
  <si>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</si>
  <si>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</si>
  <si>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</si>
  <si>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</si>
  <si>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</si>
  <si>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</si>
  <si>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</si>
  <si>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</si>
  <si>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</si>
  <si>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</si>
  <si>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</si>
  <si>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</si>
  <si>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</si>
  <si>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</si>
  <si>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</si>
  <si>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</si>
  <si>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</si>
  <si>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</si>
  <si>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</si>
  <si>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</si>
  <si>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</si>
  <si>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</si>
  <si>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</si>
  <si>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</si>
  <si>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</si>
  <si>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</si>
  <si>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</si>
  <si>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</si>
  <si>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</si>
  <si>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</si>
  <si>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</si>
  <si>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</si>
  <si>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</si>
  <si>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</si>
  <si>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</si>
  <si>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</si>
  <si>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</si>
  <si>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</si>
  <si>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</si>
  <si>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</si>
  <si>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</si>
  <si>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</si>
  <si>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</si>
  <si>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</si>
  <si>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</si>
  <si>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</si>
  <si>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Kiadások ( Ft)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</si>
  <si>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</si>
  <si>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</si>
  <si>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</si>
  <si>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</si>
  <si>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</si>
  <si>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</si>
  <si>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</si>
  <si>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</si>
  <si>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</si>
  <si>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</si>
  <si>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</si>
  <si>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</si>
  <si>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</si>
  <si>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</si>
  <si>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</si>
  <si>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</si>
  <si>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</si>
  <si>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</si>
  <si>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</si>
  <si>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</si>
  <si>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</si>
  <si>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</si>
  <si>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</si>
  <si>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</si>
  <si>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</si>
  <si>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</si>
  <si>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</si>
  <si>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</si>
  <si>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</si>
  <si>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</si>
  <si>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</si>
  <si>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</si>
  <si>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</si>
  <si>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</si>
  <si>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</si>
  <si>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</si>
  <si>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</si>
  <si>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</si>
  <si>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</si>
  <si>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</si>
  <si>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</si>
  <si>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</si>
  <si>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</si>
  <si>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</si>
  <si>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</si>
  <si>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</si>
  <si>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</si>
  <si>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</si>
  <si>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</si>
  <si>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</si>
  <si>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</si>
  <si>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</si>
  <si>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</si>
  <si>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</si>
  <si>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</si>
  <si>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</si>
  <si>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</si>
  <si>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</si>
  <si>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</si>
  <si>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</si>
  <si>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</si>
  <si>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</si>
  <si>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</si>
  <si>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</si>
  <si>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</si>
  <si>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</si>
  <si>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</si>
  <si>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</si>
  <si>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</si>
  <si>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</si>
  <si>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</si>
  <si>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</si>
  <si>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</si>
  <si>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</si>
  <si>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</si>
  <si>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</si>
  <si>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</si>
  <si>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</si>
  <si>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</si>
  <si>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</si>
  <si>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</si>
  <si>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</si>
  <si>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</si>
  <si>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</si>
  <si>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</si>
  <si>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</si>
  <si>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</si>
  <si>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</si>
  <si>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</si>
  <si>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</si>
  <si>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</si>
  <si>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</si>
  <si>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</si>
  <si>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</si>
  <si>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</si>
  <si>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</si>
  <si>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</si>
  <si>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</si>
  <si>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</si>
  <si>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</si>
  <si>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</si>
  <si>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</si>
  <si>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</si>
  <si>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</si>
  <si>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</si>
  <si>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</si>
  <si>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</si>
  <si>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</si>
  <si>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</si>
  <si>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</si>
  <si>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</si>
  <si>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</si>
  <si>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</si>
  <si>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</si>
  <si>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</si>
  <si>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</si>
  <si>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</si>
  <si>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</si>
  <si>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</si>
  <si>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</si>
  <si>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</si>
  <si>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</si>
  <si>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</si>
  <si>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</si>
  <si>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</si>
  <si>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</si>
  <si>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</si>
  <si>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</si>
  <si>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</si>
  <si>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</si>
  <si>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</si>
  <si>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</si>
  <si>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</si>
  <si>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</si>
  <si>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</si>
  <si>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</si>
  <si>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</si>
  <si>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</si>
  <si>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</si>
  <si>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</si>
  <si>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</si>
  <si>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</si>
  <si>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</si>
  <si>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</si>
  <si>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</si>
  <si>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</si>
  <si>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</si>
  <si>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 xml:space="preserve">helyi megállapítású ( ápolási díj )ápolási támogatás  </t>
  </si>
  <si>
    <t>helyi megállapítású( közgyógyellátás) települési gyógyszertámogatás</t>
  </si>
  <si>
    <t>Települési létfenntartási támogatás</t>
  </si>
  <si>
    <t>egyéb, az önkormányzat rendeletében megállapított juttatás (újszülöttek támog.)</t>
  </si>
  <si>
    <t xml:space="preserve">temetési segély </t>
  </si>
  <si>
    <t>Lövő Község Önkormányzata  2016. évi költségvetése</t>
  </si>
  <si>
    <t>Lövő Község Önkormányzata 2016. évi költségvetése</t>
  </si>
  <si>
    <t>Bevételek ( Ft)</t>
  </si>
  <si>
    <t>Általános- és céltartalékok ( Ft)</t>
  </si>
  <si>
    <t>kiegészítő gyermekvédelmi támogatás és a kiegészítő gyermekvédelmi támogatás pótléka [Gyvt. 20/B.´§]</t>
  </si>
  <si>
    <t>óvodáztatási támogatás [Gyvt. 20/C. §]</t>
  </si>
  <si>
    <t>lövő</t>
  </si>
  <si>
    <t>köh</t>
  </si>
  <si>
    <t>Egyéb pénzbeli és természetbeni gyermekvédelmi támogatások</t>
  </si>
  <si>
    <t>KÖH</t>
  </si>
  <si>
    <t>Óvoda</t>
  </si>
  <si>
    <t>Lövő</t>
  </si>
  <si>
    <t>óvoda</t>
  </si>
  <si>
    <t>14.2.számú melléklet az  10/2016.(XII.28.) számú önkormányzati rendelethez</t>
  </si>
  <si>
    <t>14.1.számú melléklet az 10/2016.(XII.28.) számú önkormányzati rendelethez</t>
  </si>
  <si>
    <t>13.számú melléklet az 10/2016.(XII.28.) számú önkormányzati rendelethez</t>
  </si>
  <si>
    <t>11.számú melléklet az 10/2016.(XII.28.) számú önkormányzati rendelethez</t>
  </si>
  <si>
    <t>10.számú melléklet az 10/2016.(XII.28.) számú önkormányzati rendelethez</t>
  </si>
  <si>
    <t>9.számú melléklet az 10/2016.(XII.28.)számú önkormányzati rendelethez</t>
  </si>
  <si>
    <t>7.számú melléklet az 10/2016.(XII.28.) számú önkormányzati rendelethez</t>
  </si>
  <si>
    <t>6.számú melléklet az 10/2016.(XII.28.) számú önkormányzati rendelethez</t>
  </si>
  <si>
    <t>8.számú melléklet az 10/2016.(XII.28.)számú önkormányzati rendelethez</t>
  </si>
  <si>
    <t>4.2.számú melléklet az 10./2016.(XII.28.)számú önkormányzati rendelethez</t>
  </si>
  <si>
    <t>4.1.számú melléklet az 10/2016.(XII.28.)számú önkormányzati rendelethez</t>
  </si>
  <si>
    <t>3.számú melléklet az 10/2016.(XII.28.)számú önkormányzati rendelethez</t>
  </si>
  <si>
    <t>5.2.számú melléklet az 10/2016.(XII.28.)számú önkormányzati rendelethez</t>
  </si>
  <si>
    <t>5.1.számú melléklet az 10/2016.(XII.28.)számú önkormányzati rendelethez</t>
  </si>
  <si>
    <t>1.számú melléklet az 10/2016.(XII.28.) számú   önkormányzati rendelethez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</si>
  <si>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</si>
  <si>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</si>
  <si>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</si>
  <si>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</si>
  <si>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</si>
  <si>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</si>
  <si>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</si>
  <si>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</si>
  <si>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</si>
  <si>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</si>
  <si>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</si>
  <si>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</si>
  <si>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</si>
  <si>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</si>
  <si>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</si>
  <si>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</si>
  <si>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</si>
  <si>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</si>
  <si>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</si>
  <si>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</si>
  <si>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</si>
  <si>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</si>
  <si>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</si>
  <si>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</si>
  <si>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</si>
  <si>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</si>
  <si>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</si>
  <si>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</si>
  <si>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</si>
  <si>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</si>
  <si>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</si>
  <si>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</si>
  <si>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</si>
  <si>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</si>
  <si>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</si>
  <si>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</si>
  <si>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</si>
  <si>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</si>
  <si>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</si>
  <si>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</si>
  <si>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</si>
  <si>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</si>
  <si>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</si>
  <si>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</si>
  <si>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</si>
  <si>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</si>
  <si>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</si>
  <si>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</si>
  <si>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</si>
  <si>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</si>
  <si>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</si>
  <si>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</si>
  <si>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</si>
  <si>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</si>
  <si>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</si>
  <si>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</si>
  <si>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</si>
  <si>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</si>
  <si>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</si>
  <si>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</si>
  <si>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</si>
  <si>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</si>
  <si>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</si>
  <si>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</si>
  <si>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</si>
  <si>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</si>
  <si>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</si>
  <si>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</si>
  <si>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</si>
  <si>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</si>
  <si>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</si>
  <si>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</si>
  <si>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</si>
  <si>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</si>
  <si>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</si>
  <si>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</si>
  <si>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</si>
  <si>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</si>
  <si>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</si>
  <si>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</si>
  <si>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</si>
  <si>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</si>
  <si>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</si>
  <si>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</si>
  <si>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</si>
  <si>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</si>
  <si>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Szép Gáspárné utca járda építés</t>
  </si>
  <si>
    <t>Kert u.-Petőfi u. közötti szakasz kialakítása</t>
  </si>
  <si>
    <t>Temető-köz felújítás</t>
  </si>
  <si>
    <t>Kossuth u. felújítása</t>
  </si>
  <si>
    <t>Mezőg.út felúj.-Tüskés út</t>
  </si>
  <si>
    <t>Posta-köz</t>
  </si>
  <si>
    <t>Kovács-köz</t>
  </si>
  <si>
    <t>Mohl A II. kialakítása</t>
  </si>
  <si>
    <t>Ingatlan vásárlás-faluház</t>
  </si>
  <si>
    <t>Sportcsarnokhoz - telekvásárlás</t>
  </si>
  <si>
    <t>Klíma berendezés</t>
  </si>
  <si>
    <t>Kamera rendszer bővítése</t>
  </si>
  <si>
    <t>Egészségház alagsor szigetelés</t>
  </si>
  <si>
    <t>Családi napközi kialakítás</t>
  </si>
  <si>
    <t>Régi napközi  épület felújítása</t>
  </si>
  <si>
    <t>Buszmegállók felújítása -Fő u. 205.</t>
  </si>
  <si>
    <t>Buszmegállók felújítása -Kossuth u. 26.</t>
  </si>
  <si>
    <t>VÍZMŰ felújítások</t>
  </si>
  <si>
    <t>inform. Eszközök</t>
  </si>
  <si>
    <t>Egyéb eszközök</t>
  </si>
  <si>
    <t>K513</t>
  </si>
  <si>
    <t>Ped.I.-Ped.II.</t>
  </si>
  <si>
    <t>Ft</t>
  </si>
  <si>
    <t>Eredeti ei .</t>
  </si>
  <si>
    <t>Módosított ei.</t>
  </si>
  <si>
    <t xml:space="preserve">  </t>
  </si>
  <si>
    <t>B411</t>
  </si>
  <si>
    <t>Lövői Közös Önk.Hivatal  eredeti ei.</t>
  </si>
  <si>
    <t>Lövői Közös Önk.Hivatal  módosított ei.</t>
  </si>
  <si>
    <t>Lövői Napsugár Óvoda és Bölcsőde eredeti ei.</t>
  </si>
  <si>
    <t>Lövői Napsugár Óvoda és Bölcsőde módosítotti ei.</t>
  </si>
  <si>
    <t>ÖSSZESEN eredeti ei.</t>
  </si>
  <si>
    <t>ÖSSZESEN módosított ei.</t>
  </si>
  <si>
    <t>Módosított ei</t>
  </si>
  <si>
    <t xml:space="preserve">                                                        </t>
  </si>
  <si>
    <t>Módosított ei. II.</t>
  </si>
  <si>
    <t>Lövői Közös Önk.Hivatal  módosított ei. II.</t>
  </si>
  <si>
    <t>Lövői Napsugár Óvoda és Bölcsőde módosítotti ei. II.</t>
  </si>
  <si>
    <t>ÖSSZESEN módosított ei. II.</t>
  </si>
  <si>
    <t>12.számú melléklet az ….../2016.(……...) számú önkormányzati rendelethez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</si>
  <si>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</si>
  <si>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</si>
  <si>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</si>
  <si>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</si>
  <si>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</si>
  <si>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</si>
  <si>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</si>
  <si>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</si>
  <si>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</si>
  <si>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</si>
  <si>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</si>
  <si>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</si>
  <si>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</si>
  <si>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</si>
  <si>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</si>
  <si>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</si>
  <si>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</si>
  <si>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</si>
  <si>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</si>
  <si>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</si>
  <si>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</si>
  <si>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</si>
  <si>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>2.számú melléklet az 10/2016.(XII.28.) számú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</si>
</sst>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_-* #,##0.0\ _F_t_-;\-* #,##0.0\ _F_t_-;_-* &quot;-&quot;??\ _F_t_-;_-@_-"/>
    <numFmt numFmtId="182" formatCode="_-* #,##0\ _F_t_-;\-* #,##0\ _F_t_-;_-* &quot;-&quot;??\ _F_t_-;_-@_-"/>
    <numFmt numFmtId="183" formatCode="_-* #,##0.000\ _F_t_-;\-* #,##0.000\ _F_t_-;_-* &quot;-&quot;??\ _F_t_-;_-@_-"/>
    <numFmt numFmtId="184" formatCode="_-* #,##0.0000\ _F_t_-;\-* #,##0.0000\ _F_t_-;_-* &quot;-&quot;??\ _F_t_-;_-@_-"/>
    <numFmt numFmtId="185" formatCode="_-* #,##0.00000\ _F_t_-;\-* #,##0.00000\ _F_t_-;_-* &quot;-&quot;??\ _F_t_-;_-@_-"/>
    <numFmt numFmtId="186" formatCode="_-* #,##0.000000\ _F_t_-;\-* #,##0.000000\ _F_t_-;_-* &quot;-&quot;??\ _F_t_-;_-@_-"/>
    <numFmt numFmtId="187" formatCode="_-* #,##0.0000000\ _F_t_-;\-* #,##0.0000000\ _F_t_-;_-* &quot;-&quot;??\ _F_t_-;_-@_-"/>
    <numFmt numFmtId="188" formatCode="_-* #,##0.00000000\ _F_t_-;\-* #,##0.00000000\ _F_t_-;_-* &quot;-&quot;??\ _F_t_-;_-@_-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Bookman Old Style"/>
      <family val="1"/>
    </font>
    <font>
      <b/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Bookman Old Style"/>
      <family val="1"/>
    </font>
    <font>
      <b/>
      <i/>
      <sz val="8"/>
      <color indexed="8"/>
      <name val="Bookman Old Style"/>
      <family val="1"/>
    </font>
    <font>
      <sz val="8"/>
      <color indexed="8"/>
      <name val="Arial Unicode MS"/>
      <family val="2"/>
    </font>
    <font>
      <b/>
      <sz val="8"/>
      <color indexed="8"/>
      <name val="Arial Unicode MS"/>
      <family val="2"/>
    </font>
    <font>
      <b/>
      <i/>
      <sz val="8"/>
      <color indexed="8"/>
      <name val="Arial Unicode MS"/>
      <family val="2"/>
    </font>
    <font>
      <b/>
      <sz val="9"/>
      <color indexed="8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8"/>
      <color indexed="8"/>
      <name val="Bookman Old Style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6" fillId="20" borderId="1" applyNumberFormat="0" applyAlignment="0" applyProtection="0"/>
    <xf numFmtId="0" fontId="97" fillId="0" borderId="0" applyNumberFormat="0" applyFill="0" applyBorder="0" applyAlignment="0" applyProtection="0"/>
    <xf numFmtId="0" fontId="98" fillId="0" borderId="2" applyNumberFormat="0" applyFill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" fillId="22" borderId="7" applyNumberFormat="0" applyFont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105" fillId="29" borderId="0" applyNumberFormat="0" applyBorder="0" applyAlignment="0" applyProtection="0"/>
    <xf numFmtId="0" fontId="106" fillId="30" borderId="8" applyNumberFormat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0">
      <alignment/>
      <protection/>
    </xf>
    <xf numFmtId="0" fontId="10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0" fillId="31" borderId="0" applyNumberFormat="0" applyBorder="0" applyAlignment="0" applyProtection="0"/>
    <xf numFmtId="0" fontId="111" fillId="32" borderId="0" applyNumberFormat="0" applyBorder="0" applyAlignment="0" applyProtection="0"/>
    <xf numFmtId="0" fontId="112" fillId="30" borderId="1" applyNumberFormat="0" applyAlignment="0" applyProtection="0"/>
    <xf numFmtId="9" fontId="1" fillId="0" borderId="0" applyFont="0" applyFill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72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172" fontId="5" fillId="0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7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3" fontId="4" fillId="0" borderId="1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73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0" xfId="43" applyFont="1" applyAlignment="1" applyProtection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6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9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36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34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9" fontId="19" fillId="0" borderId="10" xfId="0" applyNumberFormat="1" applyFont="1" applyBorder="1" applyAlignment="1">
      <alignment/>
    </xf>
    <xf numFmtId="179" fontId="12" fillId="0" borderId="10" xfId="0" applyNumberFormat="1" applyFont="1" applyBorder="1" applyAlignment="1">
      <alignment/>
    </xf>
    <xf numFmtId="0" fontId="14" fillId="0" borderId="0" xfId="0" applyFont="1" applyAlignment="1">
      <alignment horizontal="justify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justify"/>
    </xf>
    <xf numFmtId="0" fontId="19" fillId="0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4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wrapText="1"/>
    </xf>
    <xf numFmtId="173" fontId="12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right" vertical="center"/>
    </xf>
    <xf numFmtId="43" fontId="1" fillId="0" borderId="10" xfId="40" applyFont="1" applyBorder="1" applyAlignment="1">
      <alignment horizontal="center"/>
    </xf>
    <xf numFmtId="182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0" applyFont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182" fontId="1" fillId="0" borderId="10" xfId="40" applyNumberFormat="1" applyFont="1" applyBorder="1" applyAlignment="1">
      <alignment/>
    </xf>
    <xf numFmtId="182" fontId="3" fillId="0" borderId="10" xfId="40" applyNumberFormat="1" applyFont="1" applyFill="1" applyBorder="1" applyAlignment="1">
      <alignment horizontal="right" vertical="center" wrapText="1"/>
    </xf>
    <xf numFmtId="182" fontId="3" fillId="0" borderId="10" xfId="40" applyNumberFormat="1" applyFont="1" applyFill="1" applyBorder="1" applyAlignment="1">
      <alignment horizontal="right" vertical="center"/>
    </xf>
    <xf numFmtId="182" fontId="47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182" fontId="1" fillId="0" borderId="10" xfId="40" applyNumberFormat="1" applyFont="1" applyBorder="1" applyAlignment="1">
      <alignment horizontal="right"/>
    </xf>
    <xf numFmtId="182" fontId="48" fillId="0" borderId="10" xfId="40" applyNumberFormat="1" applyFont="1" applyBorder="1" applyAlignment="1">
      <alignment/>
    </xf>
    <xf numFmtId="182" fontId="1" fillId="0" borderId="0" xfId="40" applyNumberFormat="1" applyFont="1" applyAlignment="1">
      <alignment/>
    </xf>
    <xf numFmtId="182" fontId="0" fillId="0" borderId="0" xfId="0" applyNumberFormat="1" applyAlignment="1">
      <alignment/>
    </xf>
    <xf numFmtId="182" fontId="1" fillId="0" borderId="10" xfId="40" applyNumberFormat="1" applyFont="1" applyBorder="1" applyAlignment="1">
      <alignment/>
    </xf>
    <xf numFmtId="182" fontId="49" fillId="0" borderId="10" xfId="40" applyNumberFormat="1" applyFont="1" applyBorder="1" applyAlignment="1">
      <alignment/>
    </xf>
    <xf numFmtId="182" fontId="50" fillId="0" borderId="10" xfId="40" applyNumberFormat="1" applyFont="1" applyBorder="1" applyAlignment="1">
      <alignment/>
    </xf>
    <xf numFmtId="182" fontId="51" fillId="0" borderId="10" xfId="40" applyNumberFormat="1" applyFont="1" applyFill="1" applyBorder="1" applyAlignment="1">
      <alignment horizontal="right" vertical="center" wrapText="1"/>
    </xf>
    <xf numFmtId="182" fontId="51" fillId="0" borderId="10" xfId="40" applyNumberFormat="1" applyFont="1" applyFill="1" applyBorder="1" applyAlignment="1">
      <alignment horizontal="left" vertical="center" wrapText="1"/>
    </xf>
    <xf numFmtId="182" fontId="52" fillId="0" borderId="10" xfId="40" applyNumberFormat="1" applyFont="1" applyFill="1" applyBorder="1" applyAlignment="1">
      <alignment horizontal="right" vertical="center" wrapText="1"/>
    </xf>
    <xf numFmtId="182" fontId="52" fillId="0" borderId="10" xfId="40" applyNumberFormat="1" applyFont="1" applyFill="1" applyBorder="1" applyAlignment="1">
      <alignment horizontal="left" vertical="center" wrapText="1"/>
    </xf>
    <xf numFmtId="182" fontId="51" fillId="0" borderId="10" xfId="40" applyNumberFormat="1" applyFont="1" applyFill="1" applyBorder="1" applyAlignment="1">
      <alignment horizontal="right" vertical="center"/>
    </xf>
    <xf numFmtId="182" fontId="51" fillId="0" borderId="10" xfId="40" applyNumberFormat="1" applyFont="1" applyFill="1" applyBorder="1" applyAlignment="1">
      <alignment horizontal="left" vertical="center"/>
    </xf>
    <xf numFmtId="182" fontId="52" fillId="0" borderId="10" xfId="40" applyNumberFormat="1" applyFont="1" applyFill="1" applyBorder="1" applyAlignment="1">
      <alignment horizontal="right" vertical="center"/>
    </xf>
    <xf numFmtId="182" fontId="52" fillId="0" borderId="10" xfId="40" applyNumberFormat="1" applyFont="1" applyFill="1" applyBorder="1" applyAlignment="1">
      <alignment horizontal="left" vertical="center"/>
    </xf>
    <xf numFmtId="182" fontId="53" fillId="0" borderId="10" xfId="40" applyNumberFormat="1" applyFont="1" applyBorder="1" applyAlignment="1">
      <alignment/>
    </xf>
    <xf numFmtId="182" fontId="54" fillId="0" borderId="10" xfId="40" applyNumberFormat="1" applyFont="1" applyBorder="1" applyAlignment="1">
      <alignment/>
    </xf>
    <xf numFmtId="182" fontId="54" fillId="0" borderId="11" xfId="40" applyNumberFormat="1" applyFont="1" applyFill="1" applyBorder="1" applyAlignment="1">
      <alignment/>
    </xf>
    <xf numFmtId="182" fontId="2" fillId="0" borderId="10" xfId="40" applyNumberFormat="1" applyFont="1" applyFill="1" applyBorder="1" applyAlignment="1">
      <alignment horizontal="right" vertical="center" wrapText="1"/>
    </xf>
    <xf numFmtId="182" fontId="2" fillId="0" borderId="10" xfId="40" applyNumberFormat="1" applyFont="1" applyFill="1" applyBorder="1" applyAlignment="1">
      <alignment horizontal="left" vertical="center" wrapText="1"/>
    </xf>
    <xf numFmtId="182" fontId="3" fillId="0" borderId="10" xfId="40" applyNumberFormat="1" applyFont="1" applyFill="1" applyBorder="1" applyAlignment="1">
      <alignment horizontal="right" vertical="center" wrapText="1"/>
    </xf>
    <xf numFmtId="182" fontId="3" fillId="0" borderId="10" xfId="40" applyNumberFormat="1" applyFont="1" applyFill="1" applyBorder="1" applyAlignment="1">
      <alignment horizontal="left" vertical="center" wrapText="1"/>
    </xf>
    <xf numFmtId="182" fontId="2" fillId="0" borderId="10" xfId="40" applyNumberFormat="1" applyFont="1" applyFill="1" applyBorder="1" applyAlignment="1">
      <alignment horizontal="right" vertical="center"/>
    </xf>
    <xf numFmtId="182" fontId="2" fillId="0" borderId="10" xfId="40" applyNumberFormat="1" applyFont="1" applyFill="1" applyBorder="1" applyAlignment="1">
      <alignment horizontal="left" vertical="center"/>
    </xf>
    <xf numFmtId="182" fontId="3" fillId="0" borderId="10" xfId="40" applyNumberFormat="1" applyFont="1" applyFill="1" applyBorder="1" applyAlignment="1">
      <alignment horizontal="right" vertical="center"/>
    </xf>
    <xf numFmtId="182" fontId="3" fillId="0" borderId="10" xfId="40" applyNumberFormat="1" applyFont="1" applyFill="1" applyBorder="1" applyAlignment="1">
      <alignment horizontal="left" vertical="center"/>
    </xf>
    <xf numFmtId="182" fontId="0" fillId="0" borderId="0" xfId="0" applyNumberFormat="1" applyBorder="1" applyAlignment="1">
      <alignment/>
    </xf>
    <xf numFmtId="0" fontId="13" fillId="36" borderId="12" xfId="0" applyFont="1" applyFill="1" applyBorder="1" applyAlignment="1">
      <alignment/>
    </xf>
    <xf numFmtId="182" fontId="3" fillId="0" borderId="13" xfId="40" applyNumberFormat="1" applyFont="1" applyFill="1" applyBorder="1" applyAlignment="1">
      <alignment horizontal="right" vertical="center"/>
    </xf>
    <xf numFmtId="182" fontId="3" fillId="0" borderId="13" xfId="40" applyNumberFormat="1" applyFont="1" applyFill="1" applyBorder="1" applyAlignment="1">
      <alignment horizontal="left" vertical="center"/>
    </xf>
    <xf numFmtId="182" fontId="54" fillId="0" borderId="14" xfId="40" applyNumberFormat="1" applyFont="1" applyBorder="1" applyAlignment="1">
      <alignment horizontal="right"/>
    </xf>
    <xf numFmtId="182" fontId="54" fillId="0" borderId="15" xfId="40" applyNumberFormat="1" applyFont="1" applyBorder="1" applyAlignment="1">
      <alignment/>
    </xf>
    <xf numFmtId="182" fontId="1" fillId="0" borderId="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/>
    </xf>
    <xf numFmtId="182" fontId="47" fillId="0" borderId="10" xfId="40" applyNumberFormat="1" applyFont="1" applyBorder="1" applyAlignment="1">
      <alignment horizontal="center"/>
    </xf>
    <xf numFmtId="182" fontId="37" fillId="0" borderId="10" xfId="40" applyNumberFormat="1" applyFont="1" applyBorder="1" applyAlignment="1">
      <alignment/>
    </xf>
    <xf numFmtId="182" fontId="55" fillId="0" borderId="10" xfId="40" applyNumberFormat="1" applyFont="1" applyBorder="1" applyAlignment="1">
      <alignment/>
    </xf>
    <xf numFmtId="182" fontId="65" fillId="0" borderId="0" xfId="40" applyNumberFormat="1" applyFont="1" applyAlignment="1">
      <alignment/>
    </xf>
    <xf numFmtId="182" fontId="19" fillId="0" borderId="0" xfId="0" applyNumberFormat="1" applyFont="1" applyAlignment="1">
      <alignment/>
    </xf>
    <xf numFmtId="179" fontId="19" fillId="0" borderId="10" xfId="0" applyNumberFormat="1" applyFont="1" applyBorder="1" applyAlignment="1">
      <alignment horizontal="center"/>
    </xf>
    <xf numFmtId="179" fontId="12" fillId="0" borderId="10" xfId="0" applyNumberFormat="1" applyFont="1" applyBorder="1" applyAlignment="1">
      <alignment horizontal="center"/>
    </xf>
    <xf numFmtId="182" fontId="56" fillId="0" borderId="10" xfId="40" applyNumberFormat="1" applyFont="1" applyBorder="1" applyAlignment="1">
      <alignment/>
    </xf>
    <xf numFmtId="182" fontId="57" fillId="0" borderId="10" xfId="40" applyNumberFormat="1" applyFont="1" applyBorder="1" applyAlignment="1">
      <alignment/>
    </xf>
    <xf numFmtId="182" fontId="58" fillId="0" borderId="10" xfId="40" applyNumberFormat="1" applyFont="1" applyBorder="1" applyAlignment="1">
      <alignment/>
    </xf>
    <xf numFmtId="182" fontId="59" fillId="0" borderId="10" xfId="40" applyNumberFormat="1" applyFont="1" applyBorder="1" applyAlignment="1">
      <alignment/>
    </xf>
    <xf numFmtId="182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21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182" fontId="1" fillId="0" borderId="10" xfId="40" applyNumberFormat="1" applyFont="1" applyBorder="1" applyAlignment="1">
      <alignment/>
    </xf>
    <xf numFmtId="182" fontId="30" fillId="0" borderId="10" xfId="40" applyNumberFormat="1" applyFont="1" applyBorder="1" applyAlignment="1">
      <alignment/>
    </xf>
    <xf numFmtId="182" fontId="30" fillId="0" borderId="16" xfId="40" applyNumberFormat="1" applyFont="1" applyBorder="1" applyAlignment="1">
      <alignment/>
    </xf>
    <xf numFmtId="182" fontId="30" fillId="0" borderId="17" xfId="40" applyNumberFormat="1" applyFont="1" applyBorder="1" applyAlignment="1">
      <alignment/>
    </xf>
    <xf numFmtId="182" fontId="30" fillId="0" borderId="18" xfId="40" applyNumberFormat="1" applyFont="1" applyBorder="1" applyAlignment="1">
      <alignment/>
    </xf>
    <xf numFmtId="182" fontId="30" fillId="0" borderId="13" xfId="40" applyNumberFormat="1" applyFont="1" applyBorder="1" applyAlignment="1">
      <alignment/>
    </xf>
    <xf numFmtId="182" fontId="30" fillId="0" borderId="19" xfId="40" applyNumberFormat="1" applyFont="1" applyBorder="1" applyAlignment="1">
      <alignment/>
    </xf>
    <xf numFmtId="182" fontId="60" fillId="0" borderId="20" xfId="40" applyNumberFormat="1" applyFont="1" applyBorder="1" applyAlignment="1">
      <alignment/>
    </xf>
    <xf numFmtId="182" fontId="60" fillId="0" borderId="21" xfId="40" applyNumberFormat="1" applyFont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82" fontId="54" fillId="0" borderId="22" xfId="40" applyNumberFormat="1" applyFont="1" applyBorder="1" applyAlignment="1">
      <alignment/>
    </xf>
    <xf numFmtId="182" fontId="2" fillId="0" borderId="10" xfId="40" applyNumberFormat="1" applyFont="1" applyFill="1" applyBorder="1" applyAlignment="1">
      <alignment horizontal="left" vertical="center" wrapText="1"/>
    </xf>
    <xf numFmtId="182" fontId="3" fillId="0" borderId="10" xfId="40" applyNumberFormat="1" applyFont="1" applyFill="1" applyBorder="1" applyAlignment="1">
      <alignment horizontal="left" vertical="center" wrapText="1"/>
    </xf>
    <xf numFmtId="182" fontId="2" fillId="0" borderId="10" xfId="40" applyNumberFormat="1" applyFont="1" applyFill="1" applyBorder="1" applyAlignment="1">
      <alignment horizontal="left" vertical="center"/>
    </xf>
    <xf numFmtId="182" fontId="3" fillId="0" borderId="10" xfId="4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182" fontId="54" fillId="0" borderId="20" xfId="40" applyNumberFormat="1" applyFont="1" applyBorder="1" applyAlignment="1">
      <alignment/>
    </xf>
    <xf numFmtId="182" fontId="3" fillId="0" borderId="13" xfId="40" applyNumberFormat="1" applyFont="1" applyFill="1" applyBorder="1" applyAlignment="1">
      <alignment horizontal="left" vertical="center"/>
    </xf>
    <xf numFmtId="182" fontId="1" fillId="0" borderId="21" xfId="4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182" fontId="1" fillId="0" borderId="10" xfId="4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/>
    </xf>
    <xf numFmtId="182" fontId="63" fillId="0" borderId="10" xfId="40" applyNumberFormat="1" applyFont="1" applyBorder="1" applyAlignment="1">
      <alignment/>
    </xf>
    <xf numFmtId="0" fontId="62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/>
    </xf>
    <xf numFmtId="182" fontId="64" fillId="0" borderId="10" xfId="40" applyNumberFormat="1" applyFont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182" fontId="63" fillId="0" borderId="10" xfId="40" applyNumberFormat="1" applyFont="1" applyBorder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182" fontId="64" fillId="0" borderId="10" xfId="40" applyNumberFormat="1" applyFont="1" applyBorder="1" applyAlignment="1">
      <alignment/>
    </xf>
    <xf numFmtId="0" fontId="30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68" fillId="0" borderId="10" xfId="40" applyNumberFormat="1" applyFont="1" applyBorder="1" applyAlignment="1">
      <alignment horizontal="left" wrapText="1"/>
    </xf>
    <xf numFmtId="0" fontId="5" fillId="0" borderId="11" xfId="0" applyFont="1" applyFill="1" applyBorder="1" applyAlignment="1">
      <alignment horizontal="center" wrapText="1"/>
    </xf>
    <xf numFmtId="182" fontId="37" fillId="0" borderId="0" xfId="40" applyNumberFormat="1" applyFont="1" applyAlignment="1">
      <alignment/>
    </xf>
    <xf numFmtId="43" fontId="19" fillId="0" borderId="0" xfId="40" applyFont="1" applyAlignment="1">
      <alignment/>
    </xf>
    <xf numFmtId="182" fontId="67" fillId="0" borderId="10" xfId="40" applyNumberFormat="1" applyFont="1" applyBorder="1" applyAlignment="1">
      <alignment/>
    </xf>
    <xf numFmtId="182" fontId="68" fillId="0" borderId="10" xfId="40" applyNumberFormat="1" applyFont="1" applyBorder="1" applyAlignment="1">
      <alignment/>
    </xf>
    <xf numFmtId="182" fontId="69" fillId="0" borderId="10" xfId="40" applyNumberFormat="1" applyFont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2" fontId="71" fillId="0" borderId="11" xfId="40" applyNumberFormat="1" applyFont="1" applyFill="1" applyBorder="1" applyAlignment="1">
      <alignment/>
    </xf>
    <xf numFmtId="182" fontId="72" fillId="0" borderId="23" xfId="40" applyNumberFormat="1" applyFont="1" applyFill="1" applyBorder="1" applyAlignment="1">
      <alignment horizontal="center"/>
    </xf>
    <xf numFmtId="182" fontId="65" fillId="0" borderId="0" xfId="40" applyNumberFormat="1" applyFont="1" applyAlignment="1">
      <alignment horizontal="center"/>
    </xf>
    <xf numFmtId="182" fontId="73" fillId="0" borderId="0" xfId="40" applyNumberFormat="1" applyFont="1" applyFill="1" applyBorder="1" applyAlignment="1">
      <alignment horizontal="center" vertical="center" wrapText="1"/>
    </xf>
    <xf numFmtId="182" fontId="74" fillId="0" borderId="0" xfId="40" applyNumberFormat="1" applyFont="1" applyFill="1" applyBorder="1" applyAlignment="1">
      <alignment horizontal="center" vertical="center" wrapText="1"/>
    </xf>
    <xf numFmtId="182" fontId="73" fillId="0" borderId="0" xfId="40" applyNumberFormat="1" applyFont="1" applyFill="1" applyBorder="1" applyAlignment="1">
      <alignment horizontal="center" vertical="center"/>
    </xf>
    <xf numFmtId="182" fontId="74" fillId="0" borderId="0" xfId="40" applyNumberFormat="1" applyFont="1" applyFill="1" applyBorder="1" applyAlignment="1">
      <alignment horizontal="center" vertical="center"/>
    </xf>
    <xf numFmtId="182" fontId="65" fillId="0" borderId="0" xfId="40" applyNumberFormat="1" applyFont="1" applyBorder="1" applyAlignment="1">
      <alignment horizontal="center"/>
    </xf>
    <xf numFmtId="182" fontId="72" fillId="0" borderId="11" xfId="40" applyNumberFormat="1" applyFont="1" applyFill="1" applyBorder="1" applyAlignment="1">
      <alignment/>
    </xf>
    <xf numFmtId="182" fontId="73" fillId="0" borderId="0" xfId="40" applyNumberFormat="1" applyFont="1" applyFill="1" applyBorder="1" applyAlignment="1">
      <alignment horizontal="left" vertical="center" wrapText="1"/>
    </xf>
    <xf numFmtId="182" fontId="74" fillId="0" borderId="0" xfId="40" applyNumberFormat="1" applyFont="1" applyFill="1" applyBorder="1" applyAlignment="1">
      <alignment horizontal="left" vertical="center" wrapText="1"/>
    </xf>
    <xf numFmtId="182" fontId="73" fillId="0" borderId="0" xfId="40" applyNumberFormat="1" applyFont="1" applyFill="1" applyBorder="1" applyAlignment="1">
      <alignment horizontal="left" vertical="center"/>
    </xf>
    <xf numFmtId="182" fontId="74" fillId="0" borderId="0" xfId="40" applyNumberFormat="1" applyFont="1" applyFill="1" applyBorder="1" applyAlignment="1">
      <alignment horizontal="left" vertical="center"/>
    </xf>
    <xf numFmtId="182" fontId="72" fillId="0" borderId="0" xfId="40" applyNumberFormat="1" applyFont="1" applyFill="1" applyBorder="1" applyAlignment="1">
      <alignment/>
    </xf>
    <xf numFmtId="182" fontId="71" fillId="0" borderId="0" xfId="40" applyNumberFormat="1" applyFont="1" applyFill="1" applyBorder="1" applyAlignment="1">
      <alignment/>
    </xf>
    <xf numFmtId="182" fontId="65" fillId="0" borderId="0" xfId="40" applyNumberFormat="1" applyFont="1" applyBorder="1" applyAlignment="1">
      <alignment/>
    </xf>
    <xf numFmtId="182" fontId="65" fillId="0" borderId="0" xfId="40" applyNumberFormat="1" applyFont="1" applyAlignment="1">
      <alignment horizontal="right"/>
    </xf>
    <xf numFmtId="182" fontId="75" fillId="0" borderId="0" xfId="40" applyNumberFormat="1" applyFont="1" applyAlignment="1">
      <alignment horizontal="right"/>
    </xf>
    <xf numFmtId="182" fontId="63" fillId="0" borderId="0" xfId="40" applyNumberFormat="1" applyFont="1" applyAlignment="1">
      <alignment/>
    </xf>
    <xf numFmtId="182" fontId="30" fillId="0" borderId="10" xfId="40" applyNumberFormat="1" applyFont="1" applyBorder="1" applyAlignment="1">
      <alignment/>
    </xf>
    <xf numFmtId="0" fontId="113" fillId="0" borderId="0" xfId="0" applyFont="1" applyAlignment="1">
      <alignment/>
    </xf>
    <xf numFmtId="0" fontId="76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3" fillId="0" borderId="0" xfId="0" applyFont="1" applyAlignment="1">
      <alignment horizontal="right"/>
    </xf>
    <xf numFmtId="0" fontId="113" fillId="0" borderId="24" xfId="0" applyFont="1" applyBorder="1" applyAlignment="1">
      <alignment/>
    </xf>
    <xf numFmtId="0" fontId="30" fillId="0" borderId="21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60" fillId="0" borderId="26" xfId="0" applyFont="1" applyBorder="1" applyAlignment="1">
      <alignment/>
    </xf>
    <xf numFmtId="0" fontId="60" fillId="0" borderId="27" xfId="0" applyFont="1" applyBorder="1" applyAlignment="1">
      <alignment/>
    </xf>
    <xf numFmtId="0" fontId="60" fillId="36" borderId="24" xfId="0" applyFont="1" applyFill="1" applyBorder="1" applyAlignment="1">
      <alignment/>
    </xf>
    <xf numFmtId="0" fontId="76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77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9" fillId="0" borderId="28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14" fillId="0" borderId="2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0" fillId="0" borderId="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righ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71.7109375" style="0" customWidth="1"/>
    <col min="2" max="2" width="16.7109375" style="0" customWidth="1"/>
    <col min="3" max="3" width="16.28125" style="0" customWidth="1"/>
    <col min="4" max="4" width="15.8515625" style="0" customWidth="1"/>
    <col min="5" max="5" width="14.421875" style="0" customWidth="1"/>
  </cols>
  <sheetData>
    <row r="1" spans="1:4" ht="15">
      <c r="A1" s="286"/>
      <c r="B1" s="286"/>
      <c r="C1" s="286"/>
      <c r="D1" s="286"/>
    </row>
    <row r="2" spans="1:4" ht="15">
      <c r="A2" s="298" t="s">
        <v>773</v>
      </c>
      <c r="B2" s="298"/>
      <c r="C2" s="298"/>
      <c r="D2" s="298"/>
    </row>
    <row r="3" spans="1:4" ht="15">
      <c r="A3" s="287"/>
      <c r="B3" s="287"/>
      <c r="C3" s="286"/>
      <c r="D3" s="286"/>
    </row>
    <row r="4" spans="1:4" ht="15">
      <c r="A4" s="299" t="s">
        <v>746</v>
      </c>
      <c r="B4" s="299"/>
      <c r="C4" s="299"/>
      <c r="D4" s="299"/>
    </row>
    <row r="5" spans="1:4" ht="15">
      <c r="A5" s="288"/>
      <c r="B5" s="289"/>
      <c r="C5" s="286"/>
      <c r="D5" s="286"/>
    </row>
    <row r="6" spans="1:4" ht="50.25" customHeight="1">
      <c r="A6" s="300" t="s">
        <v>31</v>
      </c>
      <c r="B6" s="300"/>
      <c r="C6" s="300"/>
      <c r="D6" s="300"/>
    </row>
    <row r="7" spans="1:4" ht="15.75" thickBot="1">
      <c r="A7" s="289"/>
      <c r="B7" s="289"/>
      <c r="C7" s="290"/>
      <c r="D7" s="290" t="s">
        <v>882</v>
      </c>
    </row>
    <row r="8" spans="1:8" ht="27.75" customHeight="1" thickBot="1">
      <c r="A8" s="291"/>
      <c r="B8" s="292" t="s">
        <v>883</v>
      </c>
      <c r="C8" s="253" t="s">
        <v>884</v>
      </c>
      <c r="D8" s="253" t="s">
        <v>895</v>
      </c>
      <c r="E8" s="4"/>
      <c r="F8" s="4"/>
      <c r="G8" s="4"/>
      <c r="H8" s="4"/>
    </row>
    <row r="9" spans="1:8" ht="15">
      <c r="A9" s="293" t="s">
        <v>339</v>
      </c>
      <c r="B9" s="218">
        <v>66410002</v>
      </c>
      <c r="C9" s="219">
        <v>70586701</v>
      </c>
      <c r="D9" s="285">
        <v>72720690</v>
      </c>
      <c r="E9" s="4"/>
      <c r="F9" s="4"/>
      <c r="G9" s="4"/>
      <c r="H9" s="4"/>
    </row>
    <row r="10" spans="1:8" ht="15">
      <c r="A10" s="294" t="s">
        <v>340</v>
      </c>
      <c r="B10" s="216">
        <v>18844734</v>
      </c>
      <c r="C10" s="217">
        <v>19099528</v>
      </c>
      <c r="D10" s="217">
        <v>19547531</v>
      </c>
      <c r="E10" s="4"/>
      <c r="F10" s="4"/>
      <c r="G10" s="4"/>
      <c r="H10" s="4"/>
    </row>
    <row r="11" spans="1:8" ht="15">
      <c r="A11" s="294" t="s">
        <v>341</v>
      </c>
      <c r="B11" s="216">
        <v>80288100</v>
      </c>
      <c r="C11" s="217">
        <v>78788125</v>
      </c>
      <c r="D11" s="217">
        <v>77396690</v>
      </c>
      <c r="E11" s="4"/>
      <c r="F11" s="4"/>
      <c r="G11" s="4"/>
      <c r="H11" s="4"/>
    </row>
    <row r="12" spans="1:8" ht="15">
      <c r="A12" s="294" t="s">
        <v>342</v>
      </c>
      <c r="B12" s="216">
        <v>3999600</v>
      </c>
      <c r="C12" s="217">
        <v>3999600</v>
      </c>
      <c r="D12" s="217">
        <v>4080800</v>
      </c>
      <c r="E12" s="4"/>
      <c r="F12" s="4"/>
      <c r="G12" s="4"/>
      <c r="H12" s="4"/>
    </row>
    <row r="13" spans="1:8" ht="15">
      <c r="A13" s="294" t="s">
        <v>343</v>
      </c>
      <c r="B13" s="216">
        <v>84968262</v>
      </c>
      <c r="C13" s="217">
        <v>83450174</v>
      </c>
      <c r="D13" s="217">
        <v>86963732</v>
      </c>
      <c r="E13" s="4"/>
      <c r="F13" s="4"/>
      <c r="G13" s="4"/>
      <c r="H13" s="4"/>
    </row>
    <row r="14" spans="1:8" ht="15">
      <c r="A14" s="294" t="s">
        <v>344</v>
      </c>
      <c r="B14" s="216">
        <v>202552681</v>
      </c>
      <c r="C14" s="217">
        <v>155417577</v>
      </c>
      <c r="D14" s="217">
        <v>138653577</v>
      </c>
      <c r="E14" s="4"/>
      <c r="F14" s="4"/>
      <c r="G14" s="4"/>
      <c r="H14" s="4"/>
    </row>
    <row r="15" spans="1:8" ht="15">
      <c r="A15" s="294" t="s">
        <v>345</v>
      </c>
      <c r="B15" s="216">
        <v>96232282</v>
      </c>
      <c r="C15" s="217">
        <v>96232282</v>
      </c>
      <c r="D15" s="217">
        <v>116232242</v>
      </c>
      <c r="E15" s="4"/>
      <c r="F15" s="4"/>
      <c r="G15" s="4"/>
      <c r="H15" s="4"/>
    </row>
    <row r="16" spans="1:8" ht="15">
      <c r="A16" s="294" t="s">
        <v>346</v>
      </c>
      <c r="B16" s="216">
        <v>13601000</v>
      </c>
      <c r="C16" s="217">
        <v>13601000</v>
      </c>
      <c r="D16" s="217">
        <v>30365000</v>
      </c>
      <c r="E16" s="4"/>
      <c r="F16" s="4"/>
      <c r="G16" s="4"/>
      <c r="H16" s="4"/>
    </row>
    <row r="17" spans="1:8" ht="15">
      <c r="A17" s="295" t="s">
        <v>338</v>
      </c>
      <c r="B17" s="216">
        <f>SUM(B9:B16)</f>
        <v>566896661</v>
      </c>
      <c r="C17" s="217">
        <f>SUM(C9:C16)</f>
        <v>521174987</v>
      </c>
      <c r="D17" s="217">
        <f>SUM(D9:D16)</f>
        <v>545960262</v>
      </c>
      <c r="E17" s="4"/>
      <c r="F17" s="4"/>
      <c r="G17" s="4"/>
      <c r="H17" s="4"/>
    </row>
    <row r="18" spans="1:8" ht="15.75" thickBot="1">
      <c r="A18" s="296" t="s">
        <v>347</v>
      </c>
      <c r="B18" s="220">
        <v>2558266</v>
      </c>
      <c r="C18" s="221">
        <v>2558266</v>
      </c>
      <c r="D18" s="221">
        <v>2558266</v>
      </c>
      <c r="E18" s="4"/>
      <c r="F18" s="4"/>
      <c r="G18" s="4"/>
      <c r="H18" s="4"/>
    </row>
    <row r="19" spans="1:8" ht="15.75" thickBot="1">
      <c r="A19" s="297" t="s">
        <v>29</v>
      </c>
      <c r="B19" s="223">
        <f>SUM(B17:B18)</f>
        <v>569454927</v>
      </c>
      <c r="C19" s="222">
        <f>SUM(C17:C18)</f>
        <v>523733253</v>
      </c>
      <c r="D19" s="222">
        <f>SUM(D17:D18)</f>
        <v>548518528</v>
      </c>
      <c r="E19" s="257"/>
      <c r="F19" s="4"/>
      <c r="G19" s="4"/>
      <c r="H19" s="4"/>
    </row>
    <row r="20" spans="1:8" ht="15">
      <c r="A20" s="293" t="s">
        <v>349</v>
      </c>
      <c r="B20" s="218">
        <v>83239652</v>
      </c>
      <c r="C20" s="219">
        <v>85906182</v>
      </c>
      <c r="D20" s="219">
        <v>90689992</v>
      </c>
      <c r="E20" s="4"/>
      <c r="F20" s="4"/>
      <c r="G20" s="4"/>
      <c r="H20" s="4"/>
    </row>
    <row r="21" spans="1:8" ht="15">
      <c r="A21" s="294" t="s">
        <v>350</v>
      </c>
      <c r="B21" s="216">
        <v>28860000</v>
      </c>
      <c r="C21" s="217">
        <v>28860000</v>
      </c>
      <c r="D21" s="217">
        <v>48859960</v>
      </c>
      <c r="E21" s="4"/>
      <c r="F21" s="4"/>
      <c r="G21" s="4"/>
      <c r="H21" s="4"/>
    </row>
    <row r="22" spans="1:8" ht="15">
      <c r="A22" s="294" t="s">
        <v>351</v>
      </c>
      <c r="B22" s="216">
        <v>209753800</v>
      </c>
      <c r="C22" s="217">
        <v>209753800</v>
      </c>
      <c r="D22" s="217">
        <v>209753800</v>
      </c>
      <c r="E22" s="4"/>
      <c r="F22" s="4"/>
      <c r="G22" s="4"/>
      <c r="H22" s="4"/>
    </row>
    <row r="23" spans="1:8" ht="15">
      <c r="A23" s="294" t="s">
        <v>352</v>
      </c>
      <c r="B23" s="216">
        <v>25211395</v>
      </c>
      <c r="C23" s="217">
        <v>25261420</v>
      </c>
      <c r="D23" s="217">
        <v>25261420</v>
      </c>
      <c r="E23" s="4"/>
      <c r="F23" s="4"/>
      <c r="G23" s="4"/>
      <c r="H23" s="4"/>
    </row>
    <row r="24" spans="1:8" ht="15">
      <c r="A24" s="294" t="s">
        <v>353</v>
      </c>
      <c r="B24" s="216">
        <v>0</v>
      </c>
      <c r="C24" s="217"/>
      <c r="D24" s="217">
        <v>0</v>
      </c>
      <c r="E24" s="4"/>
      <c r="F24" s="4"/>
      <c r="G24" s="4"/>
      <c r="H24" s="4"/>
    </row>
    <row r="25" spans="1:8" ht="15">
      <c r="A25" s="294" t="s">
        <v>354</v>
      </c>
      <c r="B25" s="216">
        <v>0</v>
      </c>
      <c r="C25" s="217"/>
      <c r="D25" s="217">
        <v>0</v>
      </c>
      <c r="E25" s="4"/>
      <c r="F25" s="4"/>
      <c r="G25" s="4"/>
      <c r="H25" s="4"/>
    </row>
    <row r="26" spans="1:8" ht="15">
      <c r="A26" s="294" t="s">
        <v>355</v>
      </c>
      <c r="B26" s="216">
        <v>0</v>
      </c>
      <c r="C26" s="217"/>
      <c r="D26" s="217">
        <v>0</v>
      </c>
      <c r="E26" s="4"/>
      <c r="F26" s="4"/>
      <c r="G26" s="4"/>
      <c r="H26" s="4"/>
    </row>
    <row r="27" spans="1:8" ht="15">
      <c r="A27" s="295" t="s">
        <v>348</v>
      </c>
      <c r="B27" s="216">
        <f>SUM(B20:B26)</f>
        <v>347064847</v>
      </c>
      <c r="C27" s="217">
        <f>SUM(C20:C26)</f>
        <v>349781402</v>
      </c>
      <c r="D27" s="217">
        <f>SUM(D20:D26)</f>
        <v>374565172</v>
      </c>
      <c r="E27" s="4"/>
      <c r="F27" s="4"/>
      <c r="G27" s="4"/>
      <c r="H27" s="4"/>
    </row>
    <row r="28" spans="1:8" ht="15.75" thickBot="1">
      <c r="A28" s="296" t="s">
        <v>356</v>
      </c>
      <c r="B28" s="220">
        <v>222390080</v>
      </c>
      <c r="C28" s="221">
        <v>173951851</v>
      </c>
      <c r="D28" s="221">
        <v>173953356</v>
      </c>
      <c r="E28" s="4"/>
      <c r="F28" s="4"/>
      <c r="G28" s="4"/>
      <c r="H28" s="4"/>
    </row>
    <row r="29" spans="1:8" ht="15.75" thickBot="1">
      <c r="A29" s="297" t="s">
        <v>30</v>
      </c>
      <c r="B29" s="223">
        <f>SUM(B27:B28)</f>
        <v>569454927</v>
      </c>
      <c r="C29" s="222">
        <f>SUM(C27:C28)</f>
        <v>523733253</v>
      </c>
      <c r="D29" s="222">
        <f>SUM(D27:D28)</f>
        <v>548518528</v>
      </c>
      <c r="E29" s="257"/>
      <c r="F29" s="4"/>
      <c r="G29" s="4"/>
      <c r="H29" s="4"/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>
      <c r="A31" s="4"/>
      <c r="B31" s="4"/>
      <c r="C31" s="4"/>
      <c r="D31" s="4"/>
      <c r="E31" s="258"/>
      <c r="F31" s="4"/>
      <c r="G31" s="4"/>
      <c r="H31" s="4"/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4"/>
      <c r="B33" s="4"/>
      <c r="C33" s="4"/>
      <c r="D33" s="4"/>
      <c r="E33" s="4"/>
      <c r="F33" s="4"/>
      <c r="G33" s="4"/>
      <c r="H33" s="4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</sheetData>
  <sheetProtection/>
  <mergeCells count="3">
    <mergeCell ref="A2:D2"/>
    <mergeCell ref="A4:D4"/>
    <mergeCell ref="A6:D6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12.421875" style="0" customWidth="1"/>
    <col min="3" max="3" width="21.28125" style="0" customWidth="1"/>
    <col min="4" max="4" width="16.140625" style="0" customWidth="1"/>
    <col min="5" max="5" width="17.140625" style="0" customWidth="1"/>
    <col min="6" max="6" width="19.7109375" style="0" customWidth="1"/>
    <col min="7" max="7" width="14.8515625" style="0" customWidth="1"/>
    <col min="8" max="8" width="15.8515625" style="0" customWidth="1"/>
    <col min="9" max="9" width="14.57421875" style="0" customWidth="1"/>
    <col min="10" max="10" width="15.7109375" style="0" customWidth="1"/>
    <col min="11" max="11" width="14.00390625" style="0" customWidth="1"/>
    <col min="12" max="12" width="17.00390625" style="0" customWidth="1"/>
    <col min="13" max="13" width="17.7109375" style="0" customWidth="1"/>
    <col min="15" max="15" width="14.00390625" style="0" customWidth="1"/>
  </cols>
  <sheetData>
    <row r="1" spans="1:3" ht="18">
      <c r="A1" s="123" t="s">
        <v>94</v>
      </c>
      <c r="C1" s="120" t="s">
        <v>287</v>
      </c>
    </row>
    <row r="2" ht="18">
      <c r="A2" s="63" t="s">
        <v>97</v>
      </c>
    </row>
    <row r="3" ht="18">
      <c r="A3" s="63"/>
    </row>
    <row r="4" ht="18">
      <c r="A4" s="63"/>
    </row>
    <row r="5" spans="1:15" ht="79.5" customHeight="1">
      <c r="A5" s="2" t="s">
        <v>357</v>
      </c>
      <c r="B5" s="3" t="s">
        <v>358</v>
      </c>
      <c r="C5" s="119" t="s">
        <v>275</v>
      </c>
      <c r="D5" s="119" t="s">
        <v>276</v>
      </c>
      <c r="E5" s="119" t="s">
        <v>277</v>
      </c>
      <c r="F5" s="119" t="s">
        <v>278</v>
      </c>
      <c r="G5" s="119" t="s">
        <v>279</v>
      </c>
      <c r="H5" s="119" t="s">
        <v>280</v>
      </c>
      <c r="I5" s="119" t="s">
        <v>281</v>
      </c>
      <c r="J5" s="119" t="s">
        <v>282</v>
      </c>
      <c r="K5" s="119" t="s">
        <v>283</v>
      </c>
      <c r="L5" s="119" t="s">
        <v>284</v>
      </c>
      <c r="M5" s="119" t="s">
        <v>285</v>
      </c>
      <c r="N5" s="53" t="s">
        <v>286</v>
      </c>
      <c r="O5" s="53" t="s">
        <v>291</v>
      </c>
    </row>
    <row r="6" spans="1:15" ht="15">
      <c r="A6" s="5" t="s">
        <v>548</v>
      </c>
      <c r="B6" s="6" t="s">
        <v>549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ht="15">
      <c r="A7" s="5" t="s">
        <v>550</v>
      </c>
      <c r="B7" s="6" t="s">
        <v>551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</row>
    <row r="8" spans="1:15" ht="15">
      <c r="A8" s="5" t="s">
        <v>552</v>
      </c>
      <c r="B8" s="6" t="s">
        <v>553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>
      <c r="A9" s="5" t="s">
        <v>554</v>
      </c>
      <c r="B9" s="6" t="s">
        <v>555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15">
      <c r="A10" s="5" t="s">
        <v>556</v>
      </c>
      <c r="B10" s="6" t="s">
        <v>557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</row>
    <row r="11" spans="1:15" ht="15">
      <c r="A11" s="5" t="s">
        <v>558</v>
      </c>
      <c r="B11" s="6" t="s">
        <v>559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</row>
    <row r="12" spans="1:15" ht="15">
      <c r="A12" s="9" t="s">
        <v>32</v>
      </c>
      <c r="B12" s="10" t="s">
        <v>560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</row>
    <row r="13" spans="1:15" ht="15">
      <c r="A13" s="9" t="s">
        <v>561</v>
      </c>
      <c r="B13" s="10" t="s">
        <v>562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pans="1:15" ht="15">
      <c r="A14" s="9" t="s">
        <v>563</v>
      </c>
      <c r="B14" s="10" t="s">
        <v>564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pans="1:15" ht="15">
      <c r="A15" s="17" t="s">
        <v>163</v>
      </c>
      <c r="B15" s="6" t="s">
        <v>565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pans="1:15" ht="15">
      <c r="A16" s="17" t="s">
        <v>172</v>
      </c>
      <c r="B16" s="6" t="s">
        <v>565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pans="1:15" ht="15">
      <c r="A17" s="17" t="s">
        <v>173</v>
      </c>
      <c r="B17" s="6" t="s">
        <v>565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ht="15">
      <c r="A18" s="17" t="s">
        <v>171</v>
      </c>
      <c r="B18" s="6" t="s">
        <v>565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5">
      <c r="A19" s="17" t="s">
        <v>170</v>
      </c>
      <c r="B19" s="6" t="s">
        <v>565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pans="1:15" ht="15">
      <c r="A20" s="17" t="s">
        <v>169</v>
      </c>
      <c r="B20" s="6" t="s">
        <v>565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</row>
    <row r="21" spans="1:15" ht="15">
      <c r="A21" s="17" t="s">
        <v>164</v>
      </c>
      <c r="B21" s="6" t="s">
        <v>565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ht="15">
      <c r="A22" s="17" t="s">
        <v>165</v>
      </c>
      <c r="B22" s="6" t="s">
        <v>565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</row>
    <row r="23" spans="1:15" ht="15">
      <c r="A23" s="17" t="s">
        <v>166</v>
      </c>
      <c r="B23" s="6" t="s">
        <v>565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</row>
    <row r="24" spans="1:15" ht="15">
      <c r="A24" s="17" t="s">
        <v>167</v>
      </c>
      <c r="B24" s="6" t="s">
        <v>565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</row>
    <row r="25" spans="1:15" ht="15">
      <c r="A25" s="9" t="s">
        <v>915</v>
      </c>
      <c r="B25" s="10" t="s">
        <v>565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5">
      <c r="A26" s="17" t="s">
        <v>163</v>
      </c>
      <c r="B26" s="6" t="s">
        <v>566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>
      <c r="A27" s="17" t="s">
        <v>172</v>
      </c>
      <c r="B27" s="6" t="s">
        <v>566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>
      <c r="A28" s="17" t="s">
        <v>173</v>
      </c>
      <c r="B28" s="6" t="s">
        <v>566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>
      <c r="A29" s="17" t="s">
        <v>171</v>
      </c>
      <c r="B29" s="6" t="s">
        <v>566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">
      <c r="A30" s="17" t="s">
        <v>170</v>
      </c>
      <c r="B30" s="6" t="s">
        <v>566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">
      <c r="A31" s="17" t="s">
        <v>169</v>
      </c>
      <c r="B31" s="6" t="s">
        <v>566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">
      <c r="A32" s="17" t="s">
        <v>164</v>
      </c>
      <c r="B32" s="6" t="s">
        <v>566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">
      <c r="A33" s="17" t="s">
        <v>165</v>
      </c>
      <c r="B33" s="6" t="s">
        <v>566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">
      <c r="A34" s="17" t="s">
        <v>166</v>
      </c>
      <c r="B34" s="6" t="s">
        <v>566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">
      <c r="A35" s="17" t="s">
        <v>167</v>
      </c>
      <c r="B35" s="6" t="s">
        <v>566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">
      <c r="A36" s="9" t="s">
        <v>52</v>
      </c>
      <c r="B36" s="10" t="s">
        <v>566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">
      <c r="A37" s="17" t="s">
        <v>163</v>
      </c>
      <c r="B37" s="6" t="s">
        <v>567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">
      <c r="A38" s="17" t="s">
        <v>172</v>
      </c>
      <c r="B38" s="6" t="s">
        <v>567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">
      <c r="A39" s="17" t="s">
        <v>173</v>
      </c>
      <c r="B39" s="6" t="s">
        <v>567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">
      <c r="A40" s="17" t="s">
        <v>171</v>
      </c>
      <c r="B40" s="6" t="s">
        <v>567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">
      <c r="A41" s="17" t="s">
        <v>170</v>
      </c>
      <c r="B41" s="6" t="s">
        <v>567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">
      <c r="A42" s="17" t="s">
        <v>169</v>
      </c>
      <c r="B42" s="6" t="s">
        <v>567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">
      <c r="A43" s="17" t="s">
        <v>164</v>
      </c>
      <c r="B43" s="6" t="s">
        <v>567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">
      <c r="A44" s="17" t="s">
        <v>165</v>
      </c>
      <c r="B44" s="6" t="s">
        <v>567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">
      <c r="A45" s="17" t="s">
        <v>166</v>
      </c>
      <c r="B45" s="6" t="s">
        <v>567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">
      <c r="A46" s="17" t="s">
        <v>167</v>
      </c>
      <c r="B46" s="6" t="s">
        <v>567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">
      <c r="A47" s="9" t="s">
        <v>51</v>
      </c>
      <c r="B47" s="10" t="s">
        <v>567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">
      <c r="A48" s="68" t="s">
        <v>50</v>
      </c>
      <c r="B48" s="12" t="s">
        <v>568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">
      <c r="A49" s="9" t="s">
        <v>569</v>
      </c>
      <c r="B49" s="10" t="s">
        <v>570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">
      <c r="A50" s="9" t="s">
        <v>571</v>
      </c>
      <c r="B50" s="10" t="s">
        <v>572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">
      <c r="A51" s="17" t="s">
        <v>163</v>
      </c>
      <c r="B51" s="6" t="s">
        <v>573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">
      <c r="A52" s="17" t="s">
        <v>172</v>
      </c>
      <c r="B52" s="6" t="s">
        <v>573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">
      <c r="A53" s="17" t="s">
        <v>173</v>
      </c>
      <c r="B53" s="6" t="s">
        <v>573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">
      <c r="A54" s="17" t="s">
        <v>171</v>
      </c>
      <c r="B54" s="6" t="s">
        <v>573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">
      <c r="A55" s="17" t="s">
        <v>170</v>
      </c>
      <c r="B55" s="6" t="s">
        <v>573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">
      <c r="A56" s="17" t="s">
        <v>169</v>
      </c>
      <c r="B56" s="6" t="s">
        <v>573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">
      <c r="A57" s="17" t="s">
        <v>164</v>
      </c>
      <c r="B57" s="6" t="s">
        <v>573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">
      <c r="A58" s="17" t="s">
        <v>165</v>
      </c>
      <c r="B58" s="6" t="s">
        <v>573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">
      <c r="A59" s="17" t="s">
        <v>166</v>
      </c>
      <c r="B59" s="6" t="s">
        <v>573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">
      <c r="A60" s="17" t="s">
        <v>167</v>
      </c>
      <c r="B60" s="6" t="s">
        <v>573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">
      <c r="A61" s="9" t="s">
        <v>49</v>
      </c>
      <c r="B61" s="10" t="s">
        <v>573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">
      <c r="A62" s="17" t="s">
        <v>168</v>
      </c>
      <c r="B62" s="6" t="s">
        <v>574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">
      <c r="A63" s="17" t="s">
        <v>172</v>
      </c>
      <c r="B63" s="6" t="s">
        <v>574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">
      <c r="A64" s="17" t="s">
        <v>173</v>
      </c>
      <c r="B64" s="6" t="s">
        <v>574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">
      <c r="A65" s="17" t="s">
        <v>171</v>
      </c>
      <c r="B65" s="6" t="s">
        <v>574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">
      <c r="A66" s="17" t="s">
        <v>170</v>
      </c>
      <c r="B66" s="6" t="s">
        <v>574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">
      <c r="A67" s="17" t="s">
        <v>169</v>
      </c>
      <c r="B67" s="6" t="s">
        <v>574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">
      <c r="A68" s="17" t="s">
        <v>164</v>
      </c>
      <c r="B68" s="6" t="s">
        <v>574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">
      <c r="A69" s="17" t="s">
        <v>165</v>
      </c>
      <c r="B69" s="6" t="s">
        <v>574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">
      <c r="A70" s="17" t="s">
        <v>166</v>
      </c>
      <c r="B70" s="6" t="s">
        <v>574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">
      <c r="A71" s="17" t="s">
        <v>167</v>
      </c>
      <c r="B71" s="6" t="s">
        <v>574</v>
      </c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">
      <c r="A72" s="9" t="s">
        <v>53</v>
      </c>
      <c r="B72" s="10" t="s">
        <v>574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">
      <c r="A73" s="17" t="s">
        <v>163</v>
      </c>
      <c r="B73" s="6" t="s">
        <v>575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">
      <c r="A74" s="17" t="s">
        <v>172</v>
      </c>
      <c r="B74" s="6" t="s">
        <v>575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">
      <c r="A75" s="17" t="s">
        <v>173</v>
      </c>
      <c r="B75" s="6" t="s">
        <v>575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">
      <c r="A76" s="17" t="s">
        <v>171</v>
      </c>
      <c r="B76" s="6" t="s">
        <v>575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">
      <c r="A77" s="17" t="s">
        <v>170</v>
      </c>
      <c r="B77" s="6" t="s">
        <v>575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">
      <c r="A78" s="17" t="s">
        <v>169</v>
      </c>
      <c r="B78" s="6" t="s">
        <v>575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">
      <c r="A79" s="17" t="s">
        <v>164</v>
      </c>
      <c r="B79" s="6" t="s">
        <v>575</v>
      </c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">
      <c r="A80" s="17" t="s">
        <v>165</v>
      </c>
      <c r="B80" s="6" t="s">
        <v>575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">
      <c r="A81" s="17" t="s">
        <v>166</v>
      </c>
      <c r="B81" s="6" t="s">
        <v>575</v>
      </c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">
      <c r="A82" s="17" t="s">
        <v>167</v>
      </c>
      <c r="B82" s="6" t="s">
        <v>575</v>
      </c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">
      <c r="A83" s="9" t="s">
        <v>920</v>
      </c>
      <c r="B83" s="10" t="s">
        <v>575</v>
      </c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">
      <c r="A84" s="68" t="s">
        <v>34</v>
      </c>
      <c r="B84" s="12" t="s">
        <v>576</v>
      </c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">
      <c r="A85" s="5" t="s">
        <v>54</v>
      </c>
      <c r="B85" s="6" t="s">
        <v>577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">
      <c r="A86" s="25" t="s">
        <v>578</v>
      </c>
      <c r="B86" s="8" t="s">
        <v>577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">
      <c r="A87" s="25" t="s">
        <v>579</v>
      </c>
      <c r="B87" s="8" t="s">
        <v>577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">
      <c r="A88" s="25" t="s">
        <v>580</v>
      </c>
      <c r="B88" s="8" t="s">
        <v>577</v>
      </c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">
      <c r="A89" s="5" t="s">
        <v>0</v>
      </c>
      <c r="B89" s="6" t="s">
        <v>581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">
      <c r="A90" s="9" t="s">
        <v>35</v>
      </c>
      <c r="B90" s="10" t="s">
        <v>582</v>
      </c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">
      <c r="A91" s="9" t="s">
        <v>1</v>
      </c>
      <c r="B91" s="10" t="s">
        <v>583</v>
      </c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">
      <c r="A92" s="20" t="s">
        <v>55</v>
      </c>
      <c r="B92" s="18" t="s">
        <v>584</v>
      </c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">
      <c r="A93" s="5" t="s">
        <v>56</v>
      </c>
      <c r="B93" s="5" t="s">
        <v>585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">
      <c r="A94" s="5" t="s">
        <v>57</v>
      </c>
      <c r="B94" s="5" t="s">
        <v>585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">
      <c r="A95" s="5" t="s">
        <v>58</v>
      </c>
      <c r="B95" s="5" t="s">
        <v>585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">
      <c r="A96" s="5" t="s">
        <v>59</v>
      </c>
      <c r="B96" s="5" t="s">
        <v>585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">
      <c r="A97" s="5" t="s">
        <v>60</v>
      </c>
      <c r="B97" s="5" t="s">
        <v>585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">
      <c r="A98" s="5" t="s">
        <v>61</v>
      </c>
      <c r="B98" s="5" t="s">
        <v>585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">
      <c r="A99" s="5" t="s">
        <v>62</v>
      </c>
      <c r="B99" s="5" t="s">
        <v>585</v>
      </c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">
      <c r="A100" s="5" t="s">
        <v>63</v>
      </c>
      <c r="B100" s="5" t="s">
        <v>585</v>
      </c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">
      <c r="A101" s="9" t="s">
        <v>3</v>
      </c>
      <c r="B101" s="10" t="s">
        <v>585</v>
      </c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">
      <c r="A102" s="5" t="s">
        <v>4</v>
      </c>
      <c r="B102" s="6" t="s">
        <v>586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">
      <c r="A103" s="69" t="s">
        <v>587</v>
      </c>
      <c r="B103" s="69" t="s">
        <v>586</v>
      </c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">
      <c r="A104" s="69" t="s">
        <v>588</v>
      </c>
      <c r="B104" s="69" t="s">
        <v>586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">
      <c r="A105" s="5" t="s">
        <v>5</v>
      </c>
      <c r="B105" s="6" t="s">
        <v>589</v>
      </c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">
      <c r="A106" s="5" t="s">
        <v>590</v>
      </c>
      <c r="B106" s="6" t="s">
        <v>591</v>
      </c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">
      <c r="A107" s="5" t="s">
        <v>6</v>
      </c>
      <c r="B107" s="6" t="s">
        <v>592</v>
      </c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">
      <c r="A108" s="69" t="s">
        <v>594</v>
      </c>
      <c r="B108" s="69" t="s">
        <v>592</v>
      </c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">
      <c r="A109" s="69" t="s">
        <v>595</v>
      </c>
      <c r="B109" s="69" t="s">
        <v>592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">
      <c r="A110" s="69" t="s">
        <v>596</v>
      </c>
      <c r="B110" s="69" t="s">
        <v>592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">
      <c r="A111" s="69" t="s">
        <v>597</v>
      </c>
      <c r="B111" s="69" t="s">
        <v>592</v>
      </c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">
      <c r="A112" s="5" t="s">
        <v>64</v>
      </c>
      <c r="B112" s="6" t="s">
        <v>598</v>
      </c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">
      <c r="A113" s="69" t="s">
        <v>599</v>
      </c>
      <c r="B113" s="69" t="s">
        <v>598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">
      <c r="A114" s="69" t="s">
        <v>600</v>
      </c>
      <c r="B114" s="69" t="s">
        <v>598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">
      <c r="A115" s="69" t="s">
        <v>601</v>
      </c>
      <c r="B115" s="69" t="s">
        <v>598</v>
      </c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">
      <c r="A116" s="69" t="s">
        <v>602</v>
      </c>
      <c r="B116" s="69" t="s">
        <v>598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">
      <c r="A117" s="69" t="s">
        <v>603</v>
      </c>
      <c r="B117" s="69" t="s">
        <v>598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">
      <c r="A118" s="69" t="s">
        <v>604</v>
      </c>
      <c r="B118" s="69" t="s">
        <v>598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">
      <c r="A119" s="69" t="s">
        <v>605</v>
      </c>
      <c r="B119" s="69" t="s">
        <v>598</v>
      </c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">
      <c r="A120" s="69" t="s">
        <v>606</v>
      </c>
      <c r="B120" s="69" t="s">
        <v>598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">
      <c r="A121" s="69" t="s">
        <v>607</v>
      </c>
      <c r="B121" s="69" t="s">
        <v>598</v>
      </c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">
      <c r="A122" s="69" t="s">
        <v>608</v>
      </c>
      <c r="B122" s="69" t="s">
        <v>598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">
      <c r="A123" s="69" t="s">
        <v>609</v>
      </c>
      <c r="B123" s="69" t="s">
        <v>598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">
      <c r="A124" s="69" t="s">
        <v>610</v>
      </c>
      <c r="B124" s="69" t="s">
        <v>598</v>
      </c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">
      <c r="A125" s="69" t="s">
        <v>611</v>
      </c>
      <c r="B125" s="69" t="s">
        <v>598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">
      <c r="A126" s="69" t="s">
        <v>612</v>
      </c>
      <c r="B126" s="69" t="s">
        <v>598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">
      <c r="A127" s="69" t="s">
        <v>613</v>
      </c>
      <c r="B127" s="69" t="s">
        <v>598</v>
      </c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">
      <c r="A128" s="9" t="s">
        <v>36</v>
      </c>
      <c r="B128" s="10" t="s">
        <v>614</v>
      </c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>
      <c r="A129" s="5" t="s">
        <v>66</v>
      </c>
      <c r="B129" s="5" t="s">
        <v>615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">
      <c r="A130" s="5" t="s">
        <v>65</v>
      </c>
      <c r="B130" s="5" t="s">
        <v>615</v>
      </c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">
      <c r="A131" s="5" t="s">
        <v>67</v>
      </c>
      <c r="B131" s="5" t="s">
        <v>615</v>
      </c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">
      <c r="A132" s="5" t="s">
        <v>68</v>
      </c>
      <c r="B132" s="5" t="s">
        <v>615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">
      <c r="A133" s="5" t="s">
        <v>69</v>
      </c>
      <c r="B133" s="5" t="s">
        <v>615</v>
      </c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30">
      <c r="A134" s="5" t="s">
        <v>70</v>
      </c>
      <c r="B134" s="5" t="s">
        <v>615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">
      <c r="A135" s="5" t="s">
        <v>71</v>
      </c>
      <c r="B135" s="5" t="s">
        <v>615</v>
      </c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">
      <c r="A136" s="5" t="s">
        <v>72</v>
      </c>
      <c r="B136" s="5" t="s">
        <v>615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">
      <c r="A137" s="5" t="s">
        <v>73</v>
      </c>
      <c r="B137" s="5" t="s">
        <v>615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">
      <c r="A138" s="5" t="s">
        <v>74</v>
      </c>
      <c r="B138" s="5" t="s">
        <v>615</v>
      </c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30">
      <c r="A139" s="5" t="s">
        <v>75</v>
      </c>
      <c r="B139" s="5" t="s">
        <v>615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">
      <c r="A140" s="5" t="s">
        <v>76</v>
      </c>
      <c r="B140" s="5" t="s">
        <v>615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">
      <c r="A141" s="9" t="s">
        <v>8</v>
      </c>
      <c r="B141" s="10" t="s">
        <v>615</v>
      </c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">
      <c r="A142" s="68" t="s">
        <v>37</v>
      </c>
      <c r="B142" s="12" t="s">
        <v>616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">
      <c r="A143" s="17" t="s">
        <v>617</v>
      </c>
      <c r="B143" s="6" t="s">
        <v>618</v>
      </c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">
      <c r="A144" s="17" t="s">
        <v>9</v>
      </c>
      <c r="B144" s="6" t="s">
        <v>619</v>
      </c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">
      <c r="A145" s="70" t="s">
        <v>620</v>
      </c>
      <c r="B145" s="69" t="s">
        <v>619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">
      <c r="A146" s="69" t="s">
        <v>621</v>
      </c>
      <c r="B146" s="69" t="s">
        <v>619</v>
      </c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">
      <c r="A147" s="48" t="s">
        <v>10</v>
      </c>
      <c r="B147" s="6" t="s">
        <v>622</v>
      </c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">
      <c r="A148" s="71" t="s">
        <v>416</v>
      </c>
      <c r="B148" s="71" t="s">
        <v>622</v>
      </c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">
      <c r="A149" s="48" t="s">
        <v>77</v>
      </c>
      <c r="B149" s="6" t="s">
        <v>623</v>
      </c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">
      <c r="A150" s="72" t="s">
        <v>624</v>
      </c>
      <c r="B150" s="69" t="s">
        <v>623</v>
      </c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">
      <c r="A151" s="69" t="s">
        <v>625</v>
      </c>
      <c r="B151" s="69" t="s">
        <v>623</v>
      </c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">
      <c r="A152" s="69" t="s">
        <v>626</v>
      </c>
      <c r="B152" s="69" t="s">
        <v>623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">
      <c r="A153" s="69" t="s">
        <v>627</v>
      </c>
      <c r="B153" s="69" t="s">
        <v>623</v>
      </c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">
      <c r="A154" s="69" t="s">
        <v>628</v>
      </c>
      <c r="B154" s="69" t="s">
        <v>623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">
      <c r="A155" s="69" t="s">
        <v>629</v>
      </c>
      <c r="B155" s="69" t="s">
        <v>623</v>
      </c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">
      <c r="A156" s="48" t="s">
        <v>630</v>
      </c>
      <c r="B156" s="6" t="s">
        <v>631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">
      <c r="A157" s="48" t="s">
        <v>632</v>
      </c>
      <c r="B157" s="6" t="s">
        <v>633</v>
      </c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">
      <c r="A158" s="48" t="s">
        <v>634</v>
      </c>
      <c r="B158" s="6" t="s">
        <v>635</v>
      </c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">
      <c r="A159" s="17" t="s">
        <v>78</v>
      </c>
      <c r="B159" s="6" t="s">
        <v>636</v>
      </c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">
      <c r="A160" s="71" t="s">
        <v>416</v>
      </c>
      <c r="B160" s="71" t="s">
        <v>636</v>
      </c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">
      <c r="A161" s="71" t="s">
        <v>637</v>
      </c>
      <c r="B161" s="71" t="s">
        <v>636</v>
      </c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">
      <c r="A162" s="71" t="s">
        <v>79</v>
      </c>
      <c r="B162" s="71" t="s">
        <v>636</v>
      </c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">
      <c r="A163" s="17" t="s">
        <v>80</v>
      </c>
      <c r="B163" s="6" t="s">
        <v>638</v>
      </c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">
      <c r="A164" s="69" t="s">
        <v>639</v>
      </c>
      <c r="B164" s="71" t="s">
        <v>638</v>
      </c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">
      <c r="A165" s="69" t="s">
        <v>640</v>
      </c>
      <c r="B165" s="71" t="s">
        <v>638</v>
      </c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">
      <c r="A166" s="69" t="s">
        <v>641</v>
      </c>
      <c r="B166" s="71" t="s">
        <v>638</v>
      </c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">
      <c r="A167" s="69" t="s">
        <v>642</v>
      </c>
      <c r="B167" s="71" t="s">
        <v>638</v>
      </c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">
      <c r="A168" s="17" t="s">
        <v>81</v>
      </c>
      <c r="B168" s="6" t="s">
        <v>643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">
      <c r="A169" s="71" t="s">
        <v>644</v>
      </c>
      <c r="B169" s="71" t="s">
        <v>643</v>
      </c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27">
      <c r="A170" s="69" t="s">
        <v>645</v>
      </c>
      <c r="B170" s="71" t="s">
        <v>643</v>
      </c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">
      <c r="A171" s="69" t="s">
        <v>646</v>
      </c>
      <c r="B171" s="71" t="s">
        <v>643</v>
      </c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">
      <c r="A172" s="73" t="s">
        <v>82</v>
      </c>
      <c r="B172" s="12" t="s">
        <v>647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">
      <c r="A173" s="20" t="s">
        <v>83</v>
      </c>
      <c r="B173" s="10" t="s">
        <v>648</v>
      </c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">
      <c r="A174" s="69" t="s">
        <v>649</v>
      </c>
      <c r="B174" s="71" t="s">
        <v>648</v>
      </c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">
      <c r="A175" s="20" t="s">
        <v>84</v>
      </c>
      <c r="B175" s="10" t="s">
        <v>650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">
      <c r="A176" s="69" t="s">
        <v>651</v>
      </c>
      <c r="B176" s="71" t="s">
        <v>650</v>
      </c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">
      <c r="A177" s="20" t="s">
        <v>652</v>
      </c>
      <c r="B177" s="10" t="s">
        <v>653</v>
      </c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">
      <c r="A178" s="20" t="s">
        <v>85</v>
      </c>
      <c r="B178" s="10" t="s">
        <v>654</v>
      </c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">
      <c r="A179" s="69" t="s">
        <v>655</v>
      </c>
      <c r="B179" s="71" t="s">
        <v>654</v>
      </c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">
      <c r="A180" s="20" t="s">
        <v>656</v>
      </c>
      <c r="B180" s="10" t="s">
        <v>657</v>
      </c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">
      <c r="A181" s="68" t="s">
        <v>39</v>
      </c>
      <c r="B181" s="12" t="s">
        <v>658</v>
      </c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">
      <c r="A182" s="20" t="s">
        <v>659</v>
      </c>
      <c r="B182" s="10" t="s">
        <v>660</v>
      </c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">
      <c r="A183" s="17" t="s">
        <v>174</v>
      </c>
      <c r="B183" s="5" t="s">
        <v>661</v>
      </c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">
      <c r="A184" s="17" t="s">
        <v>175</v>
      </c>
      <c r="B184" s="5" t="s">
        <v>661</v>
      </c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">
      <c r="A185" s="17" t="s">
        <v>183</v>
      </c>
      <c r="B185" s="5" t="s">
        <v>661</v>
      </c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">
      <c r="A186" s="5" t="s">
        <v>182</v>
      </c>
      <c r="B186" s="5" t="s">
        <v>661</v>
      </c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">
      <c r="A187" s="5" t="s">
        <v>181</v>
      </c>
      <c r="B187" s="5" t="s">
        <v>661</v>
      </c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">
      <c r="A188" s="5" t="s">
        <v>180</v>
      </c>
      <c r="B188" s="5" t="s">
        <v>661</v>
      </c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">
      <c r="A189" s="17" t="s">
        <v>179</v>
      </c>
      <c r="B189" s="5" t="s">
        <v>661</v>
      </c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">
      <c r="A190" s="17" t="s">
        <v>184</v>
      </c>
      <c r="B190" s="5" t="s">
        <v>661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">
      <c r="A191" s="17" t="s">
        <v>176</v>
      </c>
      <c r="B191" s="5" t="s">
        <v>661</v>
      </c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">
      <c r="A192" s="17" t="s">
        <v>177</v>
      </c>
      <c r="B192" s="5" t="s">
        <v>661</v>
      </c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">
      <c r="A193" s="9" t="s">
        <v>86</v>
      </c>
      <c r="B193" s="10" t="s">
        <v>661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">
      <c r="A194" s="17" t="s">
        <v>174</v>
      </c>
      <c r="B194" s="5" t="s">
        <v>662</v>
      </c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1:15" ht="15">
      <c r="A195" s="17" t="s">
        <v>175</v>
      </c>
      <c r="B195" s="5" t="s">
        <v>662</v>
      </c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</row>
    <row r="196" spans="1:15" ht="15">
      <c r="A196" s="17" t="s">
        <v>183</v>
      </c>
      <c r="B196" s="5" t="s">
        <v>662</v>
      </c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</row>
    <row r="197" spans="1:15" ht="15">
      <c r="A197" s="5" t="s">
        <v>182</v>
      </c>
      <c r="B197" s="5" t="s">
        <v>662</v>
      </c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</row>
    <row r="198" spans="1:15" ht="15">
      <c r="A198" s="5" t="s">
        <v>181</v>
      </c>
      <c r="B198" s="5" t="s">
        <v>662</v>
      </c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</row>
    <row r="199" spans="1:15" ht="15">
      <c r="A199" s="5" t="s">
        <v>180</v>
      </c>
      <c r="B199" s="5" t="s">
        <v>662</v>
      </c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</row>
    <row r="200" spans="1:15" ht="15">
      <c r="A200" s="17" t="s">
        <v>179</v>
      </c>
      <c r="B200" s="5" t="s">
        <v>662</v>
      </c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</row>
    <row r="201" spans="1:15" ht="15">
      <c r="A201" s="17" t="s">
        <v>178</v>
      </c>
      <c r="B201" s="5" t="s">
        <v>662</v>
      </c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</row>
    <row r="202" spans="1:15" ht="15">
      <c r="A202" s="17" t="s">
        <v>176</v>
      </c>
      <c r="B202" s="5" t="s">
        <v>662</v>
      </c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</row>
    <row r="203" spans="1:15" ht="15">
      <c r="A203" s="17" t="s">
        <v>177</v>
      </c>
      <c r="B203" s="5" t="s">
        <v>662</v>
      </c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</row>
    <row r="204" spans="1:15" ht="15">
      <c r="A204" s="20" t="s">
        <v>87</v>
      </c>
      <c r="B204" s="10" t="s">
        <v>662</v>
      </c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</row>
    <row r="205" spans="1:15" ht="15">
      <c r="A205" s="68" t="s">
        <v>40</v>
      </c>
      <c r="B205" s="12" t="s">
        <v>663</v>
      </c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</row>
    <row r="206" spans="1:15" ht="15">
      <c r="A206" s="20" t="s">
        <v>664</v>
      </c>
      <c r="B206" s="10" t="s">
        <v>665</v>
      </c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</row>
    <row r="207" spans="1:15" ht="15">
      <c r="A207" s="17" t="s">
        <v>174</v>
      </c>
      <c r="B207" s="5" t="s">
        <v>666</v>
      </c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</row>
    <row r="208" spans="1:15" ht="15">
      <c r="A208" s="17" t="s">
        <v>175</v>
      </c>
      <c r="B208" s="5" t="s">
        <v>666</v>
      </c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</row>
    <row r="209" spans="1:15" ht="15">
      <c r="A209" s="17" t="s">
        <v>183</v>
      </c>
      <c r="B209" s="5" t="s">
        <v>666</v>
      </c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</row>
    <row r="210" spans="1:15" ht="15">
      <c r="A210" s="5" t="s">
        <v>182</v>
      </c>
      <c r="B210" s="5" t="s">
        <v>666</v>
      </c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</row>
    <row r="211" spans="1:15" ht="15">
      <c r="A211" s="5" t="s">
        <v>181</v>
      </c>
      <c r="B211" s="5" t="s">
        <v>666</v>
      </c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</row>
    <row r="212" spans="1:15" ht="15">
      <c r="A212" s="5" t="s">
        <v>180</v>
      </c>
      <c r="B212" s="5" t="s">
        <v>666</v>
      </c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</row>
    <row r="213" spans="1:15" ht="15">
      <c r="A213" s="17" t="s">
        <v>179</v>
      </c>
      <c r="B213" s="5" t="s">
        <v>666</v>
      </c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</row>
    <row r="214" spans="1:15" ht="15">
      <c r="A214" s="17" t="s">
        <v>184</v>
      </c>
      <c r="B214" s="5" t="s">
        <v>666</v>
      </c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</row>
    <row r="215" spans="1:15" ht="15">
      <c r="A215" s="17" t="s">
        <v>176</v>
      </c>
      <c r="B215" s="5" t="s">
        <v>666</v>
      </c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</row>
    <row r="216" spans="1:15" ht="15">
      <c r="A216" s="17" t="s">
        <v>177</v>
      </c>
      <c r="B216" s="5" t="s">
        <v>666</v>
      </c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</row>
    <row r="217" spans="1:15" ht="15">
      <c r="A217" s="9" t="s">
        <v>88</v>
      </c>
      <c r="B217" s="10" t="s">
        <v>666</v>
      </c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</row>
    <row r="218" spans="1:15" ht="15">
      <c r="A218" s="17" t="s">
        <v>174</v>
      </c>
      <c r="B218" s="5" t="s">
        <v>667</v>
      </c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</row>
    <row r="219" spans="1:15" ht="15">
      <c r="A219" s="17" t="s">
        <v>175</v>
      </c>
      <c r="B219" s="5" t="s">
        <v>667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</row>
    <row r="220" spans="1:15" ht="15">
      <c r="A220" s="17" t="s">
        <v>183</v>
      </c>
      <c r="B220" s="5" t="s">
        <v>667</v>
      </c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</row>
    <row r="221" spans="1:15" ht="15">
      <c r="A221" s="5" t="s">
        <v>182</v>
      </c>
      <c r="B221" s="5" t="s">
        <v>667</v>
      </c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</row>
    <row r="222" spans="1:15" ht="15">
      <c r="A222" s="5" t="s">
        <v>181</v>
      </c>
      <c r="B222" s="5" t="s">
        <v>667</v>
      </c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</row>
    <row r="223" spans="1:15" ht="15">
      <c r="A223" s="5" t="s">
        <v>180</v>
      </c>
      <c r="B223" s="5" t="s">
        <v>667</v>
      </c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</row>
    <row r="224" spans="1:15" ht="15">
      <c r="A224" s="17" t="s">
        <v>179</v>
      </c>
      <c r="B224" s="5" t="s">
        <v>667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</row>
    <row r="225" spans="1:15" ht="15">
      <c r="A225" s="17" t="s">
        <v>178</v>
      </c>
      <c r="B225" s="5" t="s">
        <v>667</v>
      </c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</row>
    <row r="226" spans="1:15" ht="15">
      <c r="A226" s="17" t="s">
        <v>176</v>
      </c>
      <c r="B226" s="5" t="s">
        <v>667</v>
      </c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</row>
    <row r="227" spans="1:15" ht="15">
      <c r="A227" s="17" t="s">
        <v>177</v>
      </c>
      <c r="B227" s="5" t="s">
        <v>667</v>
      </c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</row>
    <row r="228" spans="1:15" ht="15">
      <c r="A228" s="20" t="s">
        <v>89</v>
      </c>
      <c r="B228" s="10" t="s">
        <v>667</v>
      </c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</row>
    <row r="229" spans="1:15" ht="15">
      <c r="A229" s="68" t="s">
        <v>42</v>
      </c>
      <c r="B229" s="12" t="s">
        <v>668</v>
      </c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</row>
    <row r="230" spans="1:15" ht="15">
      <c r="A230" s="74" t="s">
        <v>41</v>
      </c>
      <c r="B230" s="75" t="s">
        <v>669</v>
      </c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</row>
    <row r="231" spans="1:15" ht="15.75">
      <c r="A231" s="87" t="s">
        <v>190</v>
      </c>
      <c r="B231" s="86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</row>
    <row r="232" spans="1:15" ht="15.75">
      <c r="A232" s="87" t="s">
        <v>191</v>
      </c>
      <c r="B232" s="86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</row>
    <row r="233" spans="1:15" ht="15">
      <c r="A233" s="29" t="s">
        <v>23</v>
      </c>
      <c r="B233" s="5" t="s">
        <v>670</v>
      </c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</row>
    <row r="234" spans="1:15" ht="15">
      <c r="A234" s="69" t="s">
        <v>507</v>
      </c>
      <c r="B234" s="69" t="s">
        <v>670</v>
      </c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</row>
    <row r="235" spans="1:15" ht="15">
      <c r="A235" s="16" t="s">
        <v>671</v>
      </c>
      <c r="B235" s="5" t="s">
        <v>672</v>
      </c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</row>
    <row r="236" spans="1:15" ht="15">
      <c r="A236" s="29" t="s">
        <v>90</v>
      </c>
      <c r="B236" s="5" t="s">
        <v>673</v>
      </c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</row>
    <row r="237" spans="1:15" ht="15">
      <c r="A237" s="69" t="s">
        <v>507</v>
      </c>
      <c r="B237" s="69" t="s">
        <v>673</v>
      </c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</row>
    <row r="238" spans="1:15" ht="15">
      <c r="A238" s="15" t="s">
        <v>43</v>
      </c>
      <c r="B238" s="9" t="s">
        <v>674</v>
      </c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</row>
    <row r="239" spans="1:15" ht="15">
      <c r="A239" s="16" t="s">
        <v>91</v>
      </c>
      <c r="B239" s="5" t="s">
        <v>675</v>
      </c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</row>
    <row r="240" spans="1:15" ht="15">
      <c r="A240" s="69" t="s">
        <v>515</v>
      </c>
      <c r="B240" s="69" t="s">
        <v>675</v>
      </c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</row>
    <row r="241" spans="1:15" ht="15">
      <c r="A241" s="29" t="s">
        <v>676</v>
      </c>
      <c r="B241" s="5" t="s">
        <v>677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</row>
    <row r="242" spans="1:15" ht="15">
      <c r="A242" s="17" t="s">
        <v>92</v>
      </c>
      <c r="B242" s="5" t="s">
        <v>678</v>
      </c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</row>
    <row r="243" spans="1:15" ht="15">
      <c r="A243" s="69" t="s">
        <v>516</v>
      </c>
      <c r="B243" s="69" t="s">
        <v>678</v>
      </c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</row>
    <row r="244" spans="1:15" ht="15">
      <c r="A244" s="29" t="s">
        <v>679</v>
      </c>
      <c r="B244" s="5" t="s">
        <v>680</v>
      </c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</row>
    <row r="245" spans="1:15" ht="15">
      <c r="A245" s="30" t="s">
        <v>44</v>
      </c>
      <c r="B245" s="9" t="s">
        <v>681</v>
      </c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</row>
    <row r="246" spans="1:15" ht="15">
      <c r="A246" s="5" t="s">
        <v>188</v>
      </c>
      <c r="B246" s="5" t="s">
        <v>682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</row>
    <row r="247" spans="1:15" ht="15">
      <c r="A247" s="5" t="s">
        <v>189</v>
      </c>
      <c r="B247" s="5" t="s">
        <v>682</v>
      </c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</row>
    <row r="248" spans="1:15" ht="15">
      <c r="A248" s="5" t="s">
        <v>186</v>
      </c>
      <c r="B248" s="5" t="s">
        <v>683</v>
      </c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</row>
    <row r="249" spans="1:15" ht="15">
      <c r="A249" s="5" t="s">
        <v>187</v>
      </c>
      <c r="B249" s="5" t="s">
        <v>683</v>
      </c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</row>
    <row r="250" spans="1:15" ht="15">
      <c r="A250" s="9" t="s">
        <v>45</v>
      </c>
      <c r="B250" s="9" t="s">
        <v>684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</row>
    <row r="251" spans="1:15" ht="15">
      <c r="A251" s="30" t="s">
        <v>685</v>
      </c>
      <c r="B251" s="9" t="s">
        <v>686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</row>
    <row r="252" spans="1:15" ht="15">
      <c r="A252" s="30" t="s">
        <v>687</v>
      </c>
      <c r="B252" s="9" t="s">
        <v>688</v>
      </c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</row>
    <row r="253" spans="1:15" ht="15">
      <c r="A253" s="30" t="s">
        <v>689</v>
      </c>
      <c r="B253" s="9" t="s">
        <v>690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5">
      <c r="A254" s="30" t="s">
        <v>691</v>
      </c>
      <c r="B254" s="9" t="s">
        <v>692</v>
      </c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</row>
    <row r="255" spans="1:15" ht="15">
      <c r="A255" s="15" t="s">
        <v>229</v>
      </c>
      <c r="B255" s="9" t="s">
        <v>693</v>
      </c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</row>
    <row r="256" spans="1:15" ht="15">
      <c r="A256" s="20" t="s">
        <v>694</v>
      </c>
      <c r="B256" s="9" t="s">
        <v>693</v>
      </c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</row>
    <row r="257" spans="1:15" ht="15">
      <c r="A257" s="76" t="s">
        <v>46</v>
      </c>
      <c r="B257" s="50" t="s">
        <v>695</v>
      </c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</row>
    <row r="258" spans="1:15" ht="15">
      <c r="A258" s="16" t="s">
        <v>696</v>
      </c>
      <c r="B258" s="5" t="s">
        <v>697</v>
      </c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</row>
    <row r="259" spans="1:15" ht="15">
      <c r="A259" s="17" t="s">
        <v>698</v>
      </c>
      <c r="B259" s="5" t="s">
        <v>699</v>
      </c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</row>
    <row r="260" spans="1:15" ht="15">
      <c r="A260" s="29" t="s">
        <v>700</v>
      </c>
      <c r="B260" s="5" t="s">
        <v>701</v>
      </c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</row>
    <row r="261" spans="1:15" ht="15">
      <c r="A261" s="29" t="s">
        <v>28</v>
      </c>
      <c r="B261" s="5" t="s">
        <v>702</v>
      </c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</row>
    <row r="262" spans="1:15" ht="15">
      <c r="A262" s="69" t="s">
        <v>541</v>
      </c>
      <c r="B262" s="69" t="s">
        <v>702</v>
      </c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</row>
    <row r="263" spans="1:15" ht="15">
      <c r="A263" s="69" t="s">
        <v>542</v>
      </c>
      <c r="B263" s="69" t="s">
        <v>702</v>
      </c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</row>
    <row r="264" spans="1:15" ht="15">
      <c r="A264" s="77" t="s">
        <v>543</v>
      </c>
      <c r="B264" s="77" t="s">
        <v>702</v>
      </c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</row>
    <row r="265" spans="1:15" ht="15">
      <c r="A265" s="78" t="s">
        <v>47</v>
      </c>
      <c r="B265" s="50" t="s">
        <v>703</v>
      </c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</row>
    <row r="266" spans="1:15" ht="15">
      <c r="A266" s="64" t="s">
        <v>704</v>
      </c>
      <c r="B266" s="50" t="s">
        <v>705</v>
      </c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</row>
    <row r="267" spans="1:15" ht="15.75">
      <c r="A267" s="58" t="s">
        <v>48</v>
      </c>
      <c r="B267" s="52" t="s">
        <v>706</v>
      </c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</row>
    <row r="268" spans="1:15" ht="15.75">
      <c r="A268" s="56" t="s">
        <v>93</v>
      </c>
      <c r="B268" s="57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</cols>
  <sheetData>
    <row r="1" spans="1:6" ht="25.5" customHeight="1">
      <c r="A1" s="301" t="s">
        <v>767</v>
      </c>
      <c r="B1" s="308"/>
      <c r="C1" s="308"/>
      <c r="D1" s="308"/>
      <c r="E1" s="308"/>
      <c r="F1" s="154"/>
    </row>
    <row r="2" spans="1:5" ht="23.25" customHeight="1">
      <c r="A2" s="302" t="s">
        <v>747</v>
      </c>
      <c r="B2" s="305"/>
      <c r="C2" s="305"/>
      <c r="D2" s="305"/>
      <c r="E2" s="305"/>
    </row>
    <row r="3" spans="1:5" ht="15">
      <c r="A3" s="303" t="s">
        <v>136</v>
      </c>
      <c r="B3" s="313"/>
      <c r="C3" s="313"/>
      <c r="D3" s="313"/>
      <c r="E3" s="313"/>
    </row>
    <row r="4" ht="15">
      <c r="A4" s="1"/>
    </row>
    <row r="5" spans="1:5" ht="58.5" customHeight="1">
      <c r="A5" s="80" t="s">
        <v>135</v>
      </c>
      <c r="B5" s="81" t="s">
        <v>185</v>
      </c>
      <c r="C5" s="81" t="s">
        <v>109</v>
      </c>
      <c r="D5" s="81" t="s">
        <v>110</v>
      </c>
      <c r="E5" s="97" t="s">
        <v>231</v>
      </c>
    </row>
    <row r="6" spans="1:5" ht="15" customHeight="1">
      <c r="A6" s="81" t="s">
        <v>98</v>
      </c>
      <c r="B6" s="82"/>
      <c r="C6" s="82">
        <v>1</v>
      </c>
      <c r="D6" s="82"/>
      <c r="E6" s="213">
        <v>1</v>
      </c>
    </row>
    <row r="7" spans="1:5" ht="15" customHeight="1">
      <c r="A7" s="81" t="s">
        <v>99</v>
      </c>
      <c r="B7" s="82"/>
      <c r="C7" s="82">
        <v>1</v>
      </c>
      <c r="D7" s="82"/>
      <c r="E7" s="213">
        <v>1</v>
      </c>
    </row>
    <row r="8" spans="1:5" ht="15" customHeight="1">
      <c r="A8" s="81" t="s">
        <v>100</v>
      </c>
      <c r="B8" s="82"/>
      <c r="C8" s="82">
        <v>4</v>
      </c>
      <c r="D8" s="82"/>
      <c r="E8" s="213">
        <v>4</v>
      </c>
    </row>
    <row r="9" spans="1:5" ht="15" customHeight="1">
      <c r="A9" s="81" t="s">
        <v>101</v>
      </c>
      <c r="B9" s="82"/>
      <c r="C9" s="82"/>
      <c r="D9" s="82"/>
      <c r="E9" s="149"/>
    </row>
    <row r="10" spans="1:5" ht="15" customHeight="1">
      <c r="A10" s="80" t="s">
        <v>130</v>
      </c>
      <c r="B10" s="82"/>
      <c r="C10" s="210">
        <v>6</v>
      </c>
      <c r="D10" s="82"/>
      <c r="E10" s="212">
        <v>6</v>
      </c>
    </row>
    <row r="11" spans="1:5" ht="15" customHeight="1">
      <c r="A11" s="81" t="s">
        <v>102</v>
      </c>
      <c r="B11" s="82"/>
      <c r="C11" s="82"/>
      <c r="D11" s="82"/>
      <c r="E11" s="149"/>
    </row>
    <row r="12" spans="1:5" ht="15" customHeight="1">
      <c r="A12" s="81" t="s">
        <v>103</v>
      </c>
      <c r="B12" s="82"/>
      <c r="C12" s="82"/>
      <c r="D12" s="82"/>
      <c r="E12" s="149"/>
    </row>
    <row r="13" spans="1:5" ht="15" customHeight="1">
      <c r="A13" s="81" t="s">
        <v>104</v>
      </c>
      <c r="B13" s="82"/>
      <c r="C13" s="82"/>
      <c r="D13" s="82"/>
      <c r="E13" s="149"/>
    </row>
    <row r="14" spans="1:5" ht="15" customHeight="1">
      <c r="A14" s="81" t="s">
        <v>105</v>
      </c>
      <c r="B14" s="82"/>
      <c r="C14" s="82"/>
      <c r="D14" s="82">
        <v>3</v>
      </c>
      <c r="E14" s="149">
        <v>3</v>
      </c>
    </row>
    <row r="15" spans="1:5" ht="15" customHeight="1">
      <c r="A15" s="81" t="s">
        <v>106</v>
      </c>
      <c r="B15" s="82">
        <v>1</v>
      </c>
      <c r="C15" s="82"/>
      <c r="D15" s="82">
        <v>1</v>
      </c>
      <c r="E15" s="149">
        <v>2</v>
      </c>
    </row>
    <row r="16" spans="1:5" ht="15" customHeight="1">
      <c r="A16" s="81" t="s">
        <v>107</v>
      </c>
      <c r="B16" s="82">
        <v>2</v>
      </c>
      <c r="C16" s="82"/>
      <c r="D16" s="82">
        <v>1</v>
      </c>
      <c r="E16" s="149">
        <v>3</v>
      </c>
    </row>
    <row r="17" spans="1:5" ht="15" customHeight="1">
      <c r="A17" s="81" t="s">
        <v>881</v>
      </c>
      <c r="B17" s="82"/>
      <c r="C17" s="82"/>
      <c r="D17" s="82">
        <v>6</v>
      </c>
      <c r="E17" s="149">
        <v>6</v>
      </c>
    </row>
    <row r="18" spans="1:5" ht="15" customHeight="1">
      <c r="A18" s="81" t="s">
        <v>108</v>
      </c>
      <c r="B18" s="82"/>
      <c r="C18" s="82"/>
      <c r="D18" s="82"/>
      <c r="E18" s="149"/>
    </row>
    <row r="19" spans="1:5" ht="15" customHeight="1">
      <c r="A19" s="80" t="s">
        <v>131</v>
      </c>
      <c r="B19" s="210">
        <v>3</v>
      </c>
      <c r="C19" s="82"/>
      <c r="D19" s="210">
        <v>11</v>
      </c>
      <c r="E19" s="212">
        <f>SUM(E11:E18)</f>
        <v>14</v>
      </c>
    </row>
    <row r="20" spans="1:5" ht="15" customHeight="1">
      <c r="A20" s="81" t="s">
        <v>112</v>
      </c>
      <c r="B20" s="82">
        <v>2</v>
      </c>
      <c r="C20" s="82"/>
      <c r="D20" s="82"/>
      <c r="E20" s="149">
        <v>2</v>
      </c>
    </row>
    <row r="21" spans="1:5" ht="15" customHeight="1">
      <c r="A21" s="81" t="s">
        <v>113</v>
      </c>
      <c r="B21" s="82"/>
      <c r="C21" s="82"/>
      <c r="D21" s="82"/>
      <c r="E21" s="149"/>
    </row>
    <row r="22" spans="1:5" ht="15" customHeight="1">
      <c r="A22" s="81" t="s">
        <v>114</v>
      </c>
      <c r="B22" s="82">
        <v>3</v>
      </c>
      <c r="C22" s="82"/>
      <c r="D22" s="82"/>
      <c r="E22" s="149">
        <v>3</v>
      </c>
    </row>
    <row r="23" spans="1:5" ht="15" customHeight="1">
      <c r="A23" s="80" t="s">
        <v>132</v>
      </c>
      <c r="B23" s="210">
        <v>5</v>
      </c>
      <c r="C23" s="82"/>
      <c r="D23" s="82"/>
      <c r="E23" s="212">
        <v>5</v>
      </c>
    </row>
    <row r="24" spans="1:5" ht="15" customHeight="1">
      <c r="A24" s="81" t="s">
        <v>115</v>
      </c>
      <c r="B24" s="82">
        <v>1</v>
      </c>
      <c r="C24" s="82"/>
      <c r="D24" s="82"/>
      <c r="E24" s="149">
        <v>1</v>
      </c>
    </row>
    <row r="25" spans="1:5" ht="15" customHeight="1">
      <c r="A25" s="81" t="s">
        <v>116</v>
      </c>
      <c r="B25" s="82">
        <v>6</v>
      </c>
      <c r="C25" s="82"/>
      <c r="D25" s="82"/>
      <c r="E25" s="149">
        <v>6</v>
      </c>
    </row>
    <row r="26" spans="1:5" ht="15" customHeight="1">
      <c r="A26" s="81" t="s">
        <v>117</v>
      </c>
      <c r="B26" s="82"/>
      <c r="C26" s="82"/>
      <c r="D26" s="82"/>
      <c r="E26" s="149"/>
    </row>
    <row r="27" spans="1:5" ht="15" customHeight="1">
      <c r="A27" s="80" t="s">
        <v>133</v>
      </c>
      <c r="B27" s="210">
        <v>7</v>
      </c>
      <c r="C27" s="82"/>
      <c r="D27" s="82"/>
      <c r="E27" s="212">
        <v>7</v>
      </c>
    </row>
    <row r="28" spans="1:5" ht="37.5" customHeight="1">
      <c r="A28" s="80" t="s">
        <v>134</v>
      </c>
      <c r="B28" s="112">
        <v>15</v>
      </c>
      <c r="C28" s="211">
        <v>6</v>
      </c>
      <c r="D28" s="211">
        <v>11</v>
      </c>
      <c r="E28" s="214">
        <v>32</v>
      </c>
    </row>
    <row r="29" spans="1:5" ht="15" customHeight="1">
      <c r="A29" s="81" t="s">
        <v>125</v>
      </c>
      <c r="B29" s="82"/>
      <c r="C29" s="82"/>
      <c r="D29" s="82"/>
      <c r="E29" s="149"/>
    </row>
    <row r="30" spans="1:5" ht="15" customHeight="1">
      <c r="A30" s="81" t="s">
        <v>126</v>
      </c>
      <c r="B30" s="82"/>
      <c r="C30" s="82"/>
      <c r="D30" s="82"/>
      <c r="E30" s="149"/>
    </row>
    <row r="31" spans="1:5" ht="15" customHeight="1">
      <c r="A31" s="81" t="s">
        <v>127</v>
      </c>
      <c r="B31" s="82"/>
      <c r="C31" s="82"/>
      <c r="D31" s="82"/>
      <c r="E31" s="149"/>
    </row>
    <row r="32" spans="1:5" ht="15" customHeight="1">
      <c r="A32" s="81" t="s">
        <v>128</v>
      </c>
      <c r="B32" s="82"/>
      <c r="C32" s="82"/>
      <c r="D32" s="82"/>
      <c r="E32" s="149"/>
    </row>
    <row r="33" spans="1:5" ht="25.5" customHeight="1">
      <c r="A33" s="80" t="s">
        <v>129</v>
      </c>
      <c r="B33" s="82"/>
      <c r="C33" s="82"/>
      <c r="D33" s="82"/>
      <c r="E33" s="149"/>
    </row>
    <row r="34" spans="1:4" ht="15">
      <c r="A34" s="310"/>
      <c r="B34" s="311"/>
      <c r="C34" s="311"/>
      <c r="D34" s="311"/>
    </row>
    <row r="35" spans="1:4" ht="15">
      <c r="A35" s="312"/>
      <c r="B35" s="311"/>
      <c r="C35" s="311"/>
      <c r="D35" s="311"/>
    </row>
  </sheetData>
  <sheetProtection/>
  <mergeCells count="5">
    <mergeCell ref="A1:E1"/>
    <mergeCell ref="A34:D34"/>
    <mergeCell ref="A35:D35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19">
      <selection activeCell="A8" sqref="A8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8.7109375" style="0" customWidth="1"/>
    <col min="4" max="4" width="15.421875" style="0" customWidth="1"/>
    <col min="5" max="5" width="14.8515625" style="0" customWidth="1"/>
    <col min="6" max="6" width="18.28125" style="0" hidden="1" customWidth="1"/>
    <col min="7" max="7" width="18.00390625" style="0" hidden="1" customWidth="1"/>
    <col min="8" max="9" width="15.28125" style="0" customWidth="1"/>
    <col min="10" max="10" width="14.00390625" style="0" customWidth="1"/>
    <col min="11" max="11" width="12.00390625" style="0" hidden="1" customWidth="1"/>
    <col min="12" max="12" width="0" style="0" hidden="1" customWidth="1"/>
  </cols>
  <sheetData>
    <row r="1" spans="1:10" ht="21.75" customHeight="1">
      <c r="A1" s="314" t="s">
        <v>766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26.25" customHeight="1">
      <c r="A2" s="302" t="s">
        <v>747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9.5" customHeight="1">
      <c r="A3" s="315" t="s">
        <v>124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2" ht="65.25" customHeight="1">
      <c r="A4" s="2" t="s">
        <v>357</v>
      </c>
      <c r="B4" s="3" t="s">
        <v>358</v>
      </c>
      <c r="C4" s="85" t="s">
        <v>230</v>
      </c>
      <c r="D4" s="85" t="s">
        <v>207</v>
      </c>
      <c r="E4" s="85" t="s">
        <v>208</v>
      </c>
      <c r="F4" s="84"/>
      <c r="G4" s="84"/>
      <c r="H4" s="234" t="s">
        <v>240</v>
      </c>
      <c r="I4" s="234" t="s">
        <v>884</v>
      </c>
      <c r="J4" s="234" t="s">
        <v>895</v>
      </c>
      <c r="K4" s="262" t="s">
        <v>752</v>
      </c>
      <c r="L4" s="262" t="s">
        <v>753</v>
      </c>
    </row>
    <row r="5" spans="1:11" ht="15">
      <c r="A5" s="38"/>
      <c r="B5" s="38"/>
      <c r="C5" s="156"/>
      <c r="D5" s="156"/>
      <c r="E5" s="161"/>
      <c r="F5" s="156"/>
      <c r="G5" s="156"/>
      <c r="H5" s="156"/>
      <c r="I5" s="156"/>
      <c r="J5" s="259">
        <f>SUM(K5:L5)</f>
        <v>600000</v>
      </c>
      <c r="K5">
        <v>600000</v>
      </c>
    </row>
    <row r="6" spans="1:10" ht="15">
      <c r="A6" s="38"/>
      <c r="B6" s="38"/>
      <c r="C6" s="156"/>
      <c r="D6" s="156"/>
      <c r="E6" s="156"/>
      <c r="F6" s="156"/>
      <c r="G6" s="156"/>
      <c r="H6" s="156"/>
      <c r="I6" s="156"/>
      <c r="J6" s="259">
        <f>SUM(K6:L6)</f>
        <v>0</v>
      </c>
    </row>
    <row r="7" spans="1:11" ht="15">
      <c r="A7" s="20" t="s">
        <v>470</v>
      </c>
      <c r="B7" s="10" t="s">
        <v>471</v>
      </c>
      <c r="C7" s="159">
        <v>0</v>
      </c>
      <c r="D7" s="159">
        <v>0</v>
      </c>
      <c r="E7" s="159"/>
      <c r="F7" s="159"/>
      <c r="G7" s="159"/>
      <c r="H7" s="159">
        <f>SUM(C7:G7)</f>
        <v>0</v>
      </c>
      <c r="I7" s="159">
        <f>SUM(D7:H7)</f>
        <v>0</v>
      </c>
      <c r="J7" s="260">
        <f>SUM(K7:L7)</f>
        <v>600000</v>
      </c>
      <c r="K7">
        <f>SUM(K5:K6)</f>
        <v>600000</v>
      </c>
    </row>
    <row r="8" spans="1:10" ht="15">
      <c r="A8" s="17" t="s">
        <v>860</v>
      </c>
      <c r="B8" s="6"/>
      <c r="C8" s="156">
        <v>3500000</v>
      </c>
      <c r="D8" s="156"/>
      <c r="E8" s="156"/>
      <c r="F8" s="156"/>
      <c r="G8" s="156"/>
      <c r="H8" s="156">
        <v>3500000</v>
      </c>
      <c r="I8" s="156">
        <v>3500000</v>
      </c>
      <c r="J8" s="259"/>
    </row>
    <row r="9" spans="1:10" ht="15">
      <c r="A9" s="17" t="s">
        <v>861</v>
      </c>
      <c r="B9" s="6"/>
      <c r="C9" s="156">
        <v>2500000</v>
      </c>
      <c r="D9" s="156"/>
      <c r="E9" s="156"/>
      <c r="F9" s="156"/>
      <c r="G9" s="156"/>
      <c r="H9" s="156">
        <v>2500000</v>
      </c>
      <c r="I9" s="156">
        <v>2500000</v>
      </c>
      <c r="J9" s="259"/>
    </row>
    <row r="10" spans="1:10" ht="15">
      <c r="A10" s="17" t="s">
        <v>867</v>
      </c>
      <c r="B10" s="6"/>
      <c r="C10" s="156">
        <v>160000000</v>
      </c>
      <c r="D10" s="156"/>
      <c r="E10" s="156"/>
      <c r="F10" s="156"/>
      <c r="G10" s="156"/>
      <c r="H10" s="156">
        <v>160000000</v>
      </c>
      <c r="I10" s="156">
        <v>110285395</v>
      </c>
      <c r="J10" s="259"/>
    </row>
    <row r="11" spans="1:10" ht="15">
      <c r="A11" s="17" t="s">
        <v>868</v>
      </c>
      <c r="B11" s="6"/>
      <c r="C11" s="156">
        <v>7500000</v>
      </c>
      <c r="D11" s="156"/>
      <c r="E11" s="156"/>
      <c r="F11" s="156"/>
      <c r="G11" s="156"/>
      <c r="H11" s="156">
        <v>7500000</v>
      </c>
      <c r="I11" s="156">
        <v>7500000</v>
      </c>
      <c r="J11" s="259"/>
    </row>
    <row r="12" spans="1:10" ht="15">
      <c r="A12" s="17" t="s">
        <v>869</v>
      </c>
      <c r="B12" s="6"/>
      <c r="C12" s="156">
        <v>5000000</v>
      </c>
      <c r="D12" s="156"/>
      <c r="E12" s="156"/>
      <c r="F12" s="156"/>
      <c r="G12" s="156"/>
      <c r="H12" s="156">
        <v>5000000</v>
      </c>
      <c r="I12" s="156">
        <v>5000000</v>
      </c>
      <c r="J12" s="259"/>
    </row>
    <row r="13" spans="1:10" ht="15">
      <c r="A13" s="17" t="s">
        <v>870</v>
      </c>
      <c r="B13" s="6"/>
      <c r="C13" s="156">
        <v>1500000</v>
      </c>
      <c r="D13" s="156"/>
      <c r="E13" s="156"/>
      <c r="F13" s="156"/>
      <c r="G13" s="156"/>
      <c r="H13" s="156">
        <v>1500000</v>
      </c>
      <c r="I13" s="156">
        <v>1500000</v>
      </c>
      <c r="J13" s="259"/>
    </row>
    <row r="14" spans="1:10" ht="15">
      <c r="A14" s="17"/>
      <c r="B14" s="6"/>
      <c r="C14" s="156"/>
      <c r="D14" s="156"/>
      <c r="E14" s="156"/>
      <c r="F14" s="156"/>
      <c r="G14" s="156"/>
      <c r="H14" s="156"/>
      <c r="I14" s="156"/>
      <c r="J14" s="259"/>
    </row>
    <row r="15" spans="1:10" ht="15">
      <c r="A15" s="17"/>
      <c r="B15" s="6"/>
      <c r="C15" s="156"/>
      <c r="D15" s="156"/>
      <c r="E15" s="156"/>
      <c r="F15" s="156"/>
      <c r="G15" s="156"/>
      <c r="H15" s="156"/>
      <c r="I15" s="156"/>
      <c r="J15" s="259"/>
    </row>
    <row r="16" spans="1:11" ht="15">
      <c r="A16" s="20" t="s">
        <v>819</v>
      </c>
      <c r="B16" s="10" t="s">
        <v>472</v>
      </c>
      <c r="C16" s="159">
        <f>SUM(C8:C15)</f>
        <v>180000000</v>
      </c>
      <c r="D16" s="159">
        <v>0</v>
      </c>
      <c r="E16" s="159"/>
      <c r="F16" s="159"/>
      <c r="G16" s="159"/>
      <c r="H16" s="159">
        <f>SUM(C16:E16)</f>
        <v>180000000</v>
      </c>
      <c r="I16" s="159">
        <f>SUM(I8:I15)</f>
        <v>130285395</v>
      </c>
      <c r="J16" s="260">
        <f>SUM(K16:L16)</f>
        <v>109921395</v>
      </c>
      <c r="K16">
        <v>109921395</v>
      </c>
    </row>
    <row r="17" spans="1:10" ht="15">
      <c r="A17" s="17" t="s">
        <v>878</v>
      </c>
      <c r="B17" s="6"/>
      <c r="C17" s="156"/>
      <c r="D17" s="156">
        <v>1234400</v>
      </c>
      <c r="E17" s="156"/>
      <c r="F17" s="156"/>
      <c r="G17" s="156"/>
      <c r="H17" s="156">
        <v>1234000</v>
      </c>
      <c r="I17" s="156">
        <v>1234400</v>
      </c>
      <c r="J17" s="259"/>
    </row>
    <row r="18" spans="1:10" ht="15">
      <c r="A18" s="17"/>
      <c r="B18" s="6"/>
      <c r="C18" s="156"/>
      <c r="D18" s="156"/>
      <c r="E18" s="156"/>
      <c r="F18" s="156"/>
      <c r="G18" s="156"/>
      <c r="H18" s="215"/>
      <c r="I18" s="215"/>
      <c r="J18" s="259"/>
    </row>
    <row r="19" spans="1:10" ht="15">
      <c r="A19" s="17"/>
      <c r="B19" s="6"/>
      <c r="C19" s="156"/>
      <c r="D19" s="156"/>
      <c r="E19" s="156"/>
      <c r="F19" s="156"/>
      <c r="G19" s="156"/>
      <c r="H19" s="156"/>
      <c r="I19" s="156"/>
      <c r="J19" s="259"/>
    </row>
    <row r="20" spans="1:10" ht="15">
      <c r="A20" s="17"/>
      <c r="B20" s="6"/>
      <c r="C20" s="156"/>
      <c r="D20" s="156"/>
      <c r="E20" s="156"/>
      <c r="F20" s="156"/>
      <c r="G20" s="156"/>
      <c r="H20" s="156"/>
      <c r="I20" s="156"/>
      <c r="J20" s="259"/>
    </row>
    <row r="21" spans="1:12" ht="15">
      <c r="A21" s="9" t="s">
        <v>474</v>
      </c>
      <c r="B21" s="10" t="s">
        <v>475</v>
      </c>
      <c r="C21" s="159">
        <v>0</v>
      </c>
      <c r="D21" s="159">
        <f>SUM(D17:D20)</f>
        <v>1234400</v>
      </c>
      <c r="E21" s="159"/>
      <c r="F21" s="159"/>
      <c r="G21" s="159"/>
      <c r="H21" s="159">
        <f>SUM(C21:E21)</f>
        <v>1234400</v>
      </c>
      <c r="I21" s="159">
        <f>SUM(D21:F21)</f>
        <v>1234400</v>
      </c>
      <c r="J21" s="260">
        <f>SUM(K21:L21)</f>
        <v>1234400</v>
      </c>
      <c r="L21">
        <v>1234400</v>
      </c>
    </row>
    <row r="22" spans="1:10" ht="15">
      <c r="A22" s="5" t="s">
        <v>871</v>
      </c>
      <c r="B22" s="6"/>
      <c r="C22" s="156">
        <v>3000000</v>
      </c>
      <c r="D22" s="156">
        <v>0</v>
      </c>
      <c r="E22" s="156"/>
      <c r="F22" s="156"/>
      <c r="G22" s="156"/>
      <c r="H22" s="156">
        <v>1000000</v>
      </c>
      <c r="I22" s="156">
        <v>3000000</v>
      </c>
      <c r="J22" s="259"/>
    </row>
    <row r="23" spans="1:10" ht="15">
      <c r="A23" s="5" t="s">
        <v>879</v>
      </c>
      <c r="B23" s="6"/>
      <c r="C23" s="156"/>
      <c r="D23" s="156">
        <v>500000</v>
      </c>
      <c r="E23" s="156"/>
      <c r="F23" s="156"/>
      <c r="G23" s="156"/>
      <c r="H23" s="156">
        <v>500000</v>
      </c>
      <c r="I23" s="156">
        <v>500000</v>
      </c>
      <c r="J23" s="259"/>
    </row>
    <row r="24" spans="1:10" ht="15">
      <c r="A24" s="5"/>
      <c r="B24" s="6"/>
      <c r="C24" s="156"/>
      <c r="D24" s="156"/>
      <c r="E24" s="156"/>
      <c r="F24" s="156"/>
      <c r="G24" s="156"/>
      <c r="H24" s="156"/>
      <c r="I24" s="156"/>
      <c r="J24" s="259"/>
    </row>
    <row r="25" spans="1:10" ht="15">
      <c r="A25" s="5"/>
      <c r="B25" s="6"/>
      <c r="C25" s="156"/>
      <c r="D25" s="156"/>
      <c r="E25" s="156"/>
      <c r="F25" s="156"/>
      <c r="G25" s="156"/>
      <c r="H25" s="156"/>
      <c r="I25" s="156"/>
      <c r="J25" s="259"/>
    </row>
    <row r="26" spans="1:12" ht="15">
      <c r="A26" s="20" t="s">
        <v>476</v>
      </c>
      <c r="B26" s="10" t="s">
        <v>477</v>
      </c>
      <c r="C26" s="159">
        <f>SUM(C22:C25)</f>
        <v>3000000</v>
      </c>
      <c r="D26" s="159">
        <f>SUM(D22:D25)</f>
        <v>500000</v>
      </c>
      <c r="E26" s="159"/>
      <c r="F26" s="159"/>
      <c r="G26" s="159"/>
      <c r="H26" s="159">
        <v>1500000</v>
      </c>
      <c r="I26" s="159">
        <f>SUM(I22:I25)</f>
        <v>3500000</v>
      </c>
      <c r="J26" s="260">
        <f>SUM(K26:L26)</f>
        <v>6500000</v>
      </c>
      <c r="K26">
        <v>6000000</v>
      </c>
      <c r="L26">
        <v>500000</v>
      </c>
    </row>
    <row r="27" spans="1:10" ht="15">
      <c r="A27" s="17"/>
      <c r="B27" s="6"/>
      <c r="C27" s="156"/>
      <c r="D27" s="156"/>
      <c r="E27" s="156"/>
      <c r="F27" s="156"/>
      <c r="G27" s="156"/>
      <c r="H27" s="156"/>
      <c r="I27" s="156"/>
      <c r="J27" s="259"/>
    </row>
    <row r="28" spans="1:10" ht="15">
      <c r="A28" s="17"/>
      <c r="B28" s="6"/>
      <c r="C28" s="156"/>
      <c r="D28" s="156"/>
      <c r="E28" s="156"/>
      <c r="F28" s="156"/>
      <c r="G28" s="156"/>
      <c r="H28" s="156"/>
      <c r="I28" s="156"/>
      <c r="J28" s="259"/>
    </row>
    <row r="29" spans="1:10" ht="15">
      <c r="A29" s="20" t="s">
        <v>478</v>
      </c>
      <c r="B29" s="10" t="s">
        <v>479</v>
      </c>
      <c r="C29" s="159">
        <v>0</v>
      </c>
      <c r="D29" s="159">
        <v>0</v>
      </c>
      <c r="E29" s="159"/>
      <c r="F29" s="159"/>
      <c r="G29" s="159"/>
      <c r="H29" s="159">
        <f>SUM(C29:G29)</f>
        <v>0</v>
      </c>
      <c r="I29" s="159">
        <f>SUM(D29:H29)</f>
        <v>0</v>
      </c>
      <c r="J29" s="260"/>
    </row>
    <row r="30" spans="1:10" ht="15">
      <c r="A30" s="17"/>
      <c r="B30" s="6"/>
      <c r="C30" s="156"/>
      <c r="D30" s="156"/>
      <c r="E30" s="156"/>
      <c r="F30" s="156"/>
      <c r="G30" s="156"/>
      <c r="H30" s="156"/>
      <c r="I30" s="156"/>
      <c r="J30" s="259"/>
    </row>
    <row r="31" spans="1:10" ht="15">
      <c r="A31" s="17"/>
      <c r="B31" s="6"/>
      <c r="C31" s="156"/>
      <c r="D31" s="156"/>
      <c r="E31" s="156"/>
      <c r="F31" s="156"/>
      <c r="G31" s="156"/>
      <c r="H31" s="156"/>
      <c r="I31" s="156"/>
      <c r="J31" s="259"/>
    </row>
    <row r="32" spans="1:10" ht="15">
      <c r="A32" s="9" t="s">
        <v>480</v>
      </c>
      <c r="B32" s="10" t="s">
        <v>481</v>
      </c>
      <c r="C32" s="159">
        <v>0</v>
      </c>
      <c r="D32" s="159">
        <v>0</v>
      </c>
      <c r="E32" s="159"/>
      <c r="F32" s="159"/>
      <c r="G32" s="159"/>
      <c r="H32" s="159">
        <f>SUM(C32:G32)</f>
        <v>0</v>
      </c>
      <c r="I32" s="159">
        <f>SUM(D32:H32)</f>
        <v>0</v>
      </c>
      <c r="J32" s="260"/>
    </row>
    <row r="33" spans="1:12" ht="15" customHeight="1">
      <c r="A33" s="9" t="s">
        <v>482</v>
      </c>
      <c r="B33" s="10" t="s">
        <v>483</v>
      </c>
      <c r="C33" s="159">
        <v>19929101</v>
      </c>
      <c r="D33" s="159">
        <v>468681</v>
      </c>
      <c r="E33" s="159"/>
      <c r="F33" s="159"/>
      <c r="G33" s="159"/>
      <c r="H33" s="159">
        <v>19818681</v>
      </c>
      <c r="I33" s="159">
        <f>SUM(C33:E33)</f>
        <v>20397782</v>
      </c>
      <c r="J33" s="260">
        <f>SUM(K33:L33)</f>
        <v>20397782</v>
      </c>
      <c r="K33">
        <v>19929501</v>
      </c>
      <c r="L33">
        <v>468281</v>
      </c>
    </row>
    <row r="34" spans="1:11" ht="15.75">
      <c r="A34" s="152" t="s">
        <v>820</v>
      </c>
      <c r="B34" s="153" t="s">
        <v>484</v>
      </c>
      <c r="C34" s="162">
        <f>SUM(C7+C16+C21+C26+C29+C32+C33)</f>
        <v>202929101</v>
      </c>
      <c r="D34" s="162">
        <f>SUM(D7+D16+D21+D26+D29+D32+D33)</f>
        <v>2203081</v>
      </c>
      <c r="E34" s="162">
        <v>0</v>
      </c>
      <c r="F34" s="162"/>
      <c r="G34" s="162"/>
      <c r="H34" s="162">
        <f>SUM(C34:E34)</f>
        <v>205132182</v>
      </c>
      <c r="I34" s="162">
        <f>SUM(I7+I16+I21+I26+I29+I32+I33)</f>
        <v>155417577</v>
      </c>
      <c r="J34" s="261">
        <f>SUM(J7+J16+J21+J26+J29+J32+J33)</f>
        <v>138653577</v>
      </c>
      <c r="K34">
        <f>SUM(K7+K16+K21+K26+K29+K32+K33)</f>
        <v>136450896</v>
      </c>
    </row>
    <row r="35" spans="1:10" ht="15.75">
      <c r="A35" s="151" t="s">
        <v>862</v>
      </c>
      <c r="B35" s="10"/>
      <c r="C35" s="156">
        <v>750000</v>
      </c>
      <c r="D35" s="156"/>
      <c r="E35" s="156"/>
      <c r="F35" s="156"/>
      <c r="G35" s="156"/>
      <c r="H35" s="156">
        <v>750000</v>
      </c>
      <c r="I35" s="156">
        <v>750000</v>
      </c>
      <c r="J35" s="259"/>
    </row>
    <row r="36" spans="1:10" ht="15.75">
      <c r="A36" s="151" t="s">
        <v>863</v>
      </c>
      <c r="B36" s="10"/>
      <c r="C36" s="156">
        <v>39000000</v>
      </c>
      <c r="D36" s="156"/>
      <c r="E36" s="156"/>
      <c r="F36" s="156"/>
      <c r="G36" s="156"/>
      <c r="H36" s="156">
        <v>39000000</v>
      </c>
      <c r="I36" s="156">
        <v>39000000</v>
      </c>
      <c r="J36" s="259"/>
    </row>
    <row r="37" spans="1:10" ht="15.75">
      <c r="A37" s="151" t="s">
        <v>864</v>
      </c>
      <c r="B37" s="10"/>
      <c r="C37" s="156">
        <v>4700000</v>
      </c>
      <c r="D37" s="156"/>
      <c r="E37" s="156"/>
      <c r="F37" s="156"/>
      <c r="G37" s="156"/>
      <c r="H37" s="156">
        <v>4700000</v>
      </c>
      <c r="I37" s="156">
        <v>4700000</v>
      </c>
      <c r="J37" s="259"/>
    </row>
    <row r="38" spans="1:10" ht="15.75">
      <c r="A38" s="151" t="s">
        <v>865</v>
      </c>
      <c r="B38" s="10"/>
      <c r="C38" s="156">
        <v>500000</v>
      </c>
      <c r="D38" s="156"/>
      <c r="E38" s="156"/>
      <c r="F38" s="156"/>
      <c r="G38" s="156"/>
      <c r="H38" s="156">
        <v>500000</v>
      </c>
      <c r="I38" s="156">
        <v>500000</v>
      </c>
      <c r="J38" s="259"/>
    </row>
    <row r="39" spans="1:10" ht="15.75">
      <c r="A39" s="151" t="s">
        <v>866</v>
      </c>
      <c r="B39" s="10"/>
      <c r="C39" s="156">
        <v>1000000</v>
      </c>
      <c r="D39" s="156"/>
      <c r="E39" s="156"/>
      <c r="F39" s="156"/>
      <c r="G39" s="156"/>
      <c r="H39" s="156">
        <v>1000000</v>
      </c>
      <c r="I39" s="156">
        <v>1000000</v>
      </c>
      <c r="J39" s="259"/>
    </row>
    <row r="40" spans="1:10" ht="15.75">
      <c r="A40" s="151" t="s">
        <v>872</v>
      </c>
      <c r="B40" s="10"/>
      <c r="C40" s="156">
        <v>3550000</v>
      </c>
      <c r="D40" s="156"/>
      <c r="E40" s="156"/>
      <c r="F40" s="156"/>
      <c r="G40" s="156"/>
      <c r="H40" s="156">
        <v>3550000</v>
      </c>
      <c r="I40" s="156">
        <v>3550000</v>
      </c>
      <c r="J40" s="259"/>
    </row>
    <row r="41" spans="1:10" ht="15.75">
      <c r="A41" s="151" t="s">
        <v>873</v>
      </c>
      <c r="B41" s="10"/>
      <c r="C41" s="156">
        <v>6000000</v>
      </c>
      <c r="D41" s="156"/>
      <c r="E41" s="156"/>
      <c r="F41" s="156"/>
      <c r="G41" s="156"/>
      <c r="H41" s="156">
        <v>6000000</v>
      </c>
      <c r="I41" s="156">
        <v>6000000</v>
      </c>
      <c r="J41" s="259"/>
    </row>
    <row r="42" spans="1:10" ht="15.75">
      <c r="A42" s="151" t="s">
        <v>874</v>
      </c>
      <c r="B42" s="10"/>
      <c r="C42" s="156">
        <v>1500000</v>
      </c>
      <c r="D42" s="156"/>
      <c r="E42" s="156"/>
      <c r="F42" s="156"/>
      <c r="G42" s="156"/>
      <c r="H42" s="156">
        <v>1500000</v>
      </c>
      <c r="I42" s="156">
        <v>1500000</v>
      </c>
      <c r="J42" s="259"/>
    </row>
    <row r="43" spans="1:10" ht="15.75">
      <c r="A43" s="151" t="s">
        <v>875</v>
      </c>
      <c r="B43" s="10"/>
      <c r="C43" s="156">
        <v>3150000</v>
      </c>
      <c r="D43" s="156"/>
      <c r="E43" s="156"/>
      <c r="F43" s="156"/>
      <c r="G43" s="156"/>
      <c r="H43" s="156">
        <v>3150000</v>
      </c>
      <c r="I43" s="156">
        <v>3150000</v>
      </c>
      <c r="J43" s="259"/>
    </row>
    <row r="44" spans="1:10" ht="15.75">
      <c r="A44" s="151" t="s">
        <v>876</v>
      </c>
      <c r="B44" s="10"/>
      <c r="C44" s="156">
        <v>3150000</v>
      </c>
      <c r="D44" s="156"/>
      <c r="E44" s="156"/>
      <c r="F44" s="156"/>
      <c r="G44" s="156"/>
      <c r="H44" s="156">
        <v>3150000</v>
      </c>
      <c r="I44" s="156">
        <v>3150000</v>
      </c>
      <c r="J44" s="259"/>
    </row>
    <row r="45" spans="1:11" ht="15">
      <c r="A45" s="20" t="s">
        <v>485</v>
      </c>
      <c r="B45" s="10" t="s">
        <v>486</v>
      </c>
      <c r="C45" s="159">
        <f>SUM(C35:C44)</f>
        <v>63300000</v>
      </c>
      <c r="D45" s="159">
        <v>0</v>
      </c>
      <c r="E45" s="159"/>
      <c r="F45" s="159"/>
      <c r="G45" s="159"/>
      <c r="H45" s="159">
        <f>SUM(C45:E45)</f>
        <v>63300000</v>
      </c>
      <c r="I45" s="159">
        <f>SUM(I35:I44)</f>
        <v>63300000</v>
      </c>
      <c r="J45" s="260">
        <f>SUM(K45:L45)</f>
        <v>83299960</v>
      </c>
      <c r="K45">
        <v>83299960</v>
      </c>
    </row>
    <row r="46" spans="1:10" ht="15">
      <c r="A46" s="17"/>
      <c r="B46" s="6"/>
      <c r="C46" s="156"/>
      <c r="D46" s="156"/>
      <c r="E46" s="156"/>
      <c r="F46" s="156"/>
      <c r="G46" s="156"/>
      <c r="H46" s="156"/>
      <c r="I46" s="156"/>
      <c r="J46" s="259"/>
    </row>
    <row r="47" spans="1:10" ht="15">
      <c r="A47" s="17"/>
      <c r="B47" s="6"/>
      <c r="C47" s="156"/>
      <c r="D47" s="156"/>
      <c r="E47" s="156"/>
      <c r="F47" s="156"/>
      <c r="G47" s="156"/>
      <c r="H47" s="156"/>
      <c r="I47" s="156"/>
      <c r="J47" s="259"/>
    </row>
    <row r="48" spans="1:10" ht="15">
      <c r="A48" s="17"/>
      <c r="B48" s="6"/>
      <c r="C48" s="156"/>
      <c r="D48" s="156"/>
      <c r="E48" s="156"/>
      <c r="F48" s="156"/>
      <c r="G48" s="156"/>
      <c r="H48" s="156"/>
      <c r="I48" s="156"/>
      <c r="J48" s="259"/>
    </row>
    <row r="49" spans="1:10" ht="15">
      <c r="A49" s="17"/>
      <c r="B49" s="6"/>
      <c r="C49" s="156"/>
      <c r="D49" s="156"/>
      <c r="E49" s="156"/>
      <c r="F49" s="156"/>
      <c r="G49" s="156"/>
      <c r="H49" s="156"/>
      <c r="I49" s="156"/>
      <c r="J49" s="259"/>
    </row>
    <row r="50" spans="1:10" ht="15">
      <c r="A50" s="20" t="s">
        <v>487</v>
      </c>
      <c r="B50" s="10" t="s">
        <v>488</v>
      </c>
      <c r="C50" s="159">
        <v>0</v>
      </c>
      <c r="D50" s="159"/>
      <c r="E50" s="159"/>
      <c r="F50" s="159"/>
      <c r="G50" s="159"/>
      <c r="H50" s="159">
        <f>SUM(C50:G50)</f>
        <v>0</v>
      </c>
      <c r="I50" s="159">
        <f>SUM(D50:H50)</f>
        <v>0</v>
      </c>
      <c r="J50" s="260"/>
    </row>
    <row r="51" spans="1:11" ht="15">
      <c r="A51" s="17" t="s">
        <v>877</v>
      </c>
      <c r="B51" s="6"/>
      <c r="C51" s="156">
        <v>12106100</v>
      </c>
      <c r="D51" s="156">
        <v>0</v>
      </c>
      <c r="E51" s="156"/>
      <c r="F51" s="156"/>
      <c r="G51" s="156"/>
      <c r="H51" s="156">
        <v>12106100</v>
      </c>
      <c r="I51" s="156">
        <v>12106100</v>
      </c>
      <c r="J51" s="259">
        <v>12106100</v>
      </c>
      <c r="K51">
        <v>12106100</v>
      </c>
    </row>
    <row r="52" spans="1:10" ht="15">
      <c r="A52" s="17"/>
      <c r="B52" s="6"/>
      <c r="C52" s="156"/>
      <c r="D52" s="156"/>
      <c r="E52" s="156"/>
      <c r="F52" s="156"/>
      <c r="G52" s="156"/>
      <c r="H52" s="156"/>
      <c r="I52" s="156"/>
      <c r="J52" s="259"/>
    </row>
    <row r="53" spans="1:10" ht="15">
      <c r="A53" s="17"/>
      <c r="B53" s="6"/>
      <c r="C53" s="156"/>
      <c r="D53" s="156"/>
      <c r="E53" s="156"/>
      <c r="F53" s="156"/>
      <c r="G53" s="156"/>
      <c r="H53" s="156"/>
      <c r="I53" s="156"/>
      <c r="J53" s="259"/>
    </row>
    <row r="54" spans="1:10" ht="15">
      <c r="A54" s="17"/>
      <c r="B54" s="6"/>
      <c r="C54" s="156"/>
      <c r="D54" s="156"/>
      <c r="E54" s="156"/>
      <c r="F54" s="156"/>
      <c r="G54" s="156"/>
      <c r="H54" s="156"/>
      <c r="I54" s="156"/>
      <c r="J54" s="259"/>
    </row>
    <row r="55" spans="1:11" ht="15">
      <c r="A55" s="20" t="s">
        <v>489</v>
      </c>
      <c r="B55" s="10" t="s">
        <v>490</v>
      </c>
      <c r="C55" s="159">
        <f>SUM(C51:C54)</f>
        <v>12106100</v>
      </c>
      <c r="D55" s="159">
        <v>0</v>
      </c>
      <c r="E55" s="159"/>
      <c r="F55" s="159"/>
      <c r="G55" s="159"/>
      <c r="H55" s="159">
        <f>SUM(C55:E55)</f>
        <v>12106100</v>
      </c>
      <c r="I55" s="159">
        <f>SUM(I51:I54)</f>
        <v>12106100</v>
      </c>
      <c r="J55" s="260">
        <f>SUM(K55:L55)</f>
        <v>12106100</v>
      </c>
      <c r="K55">
        <v>12106100</v>
      </c>
    </row>
    <row r="56" spans="1:11" ht="15">
      <c r="A56" s="20" t="s">
        <v>491</v>
      </c>
      <c r="B56" s="10" t="s">
        <v>492</v>
      </c>
      <c r="C56" s="159">
        <v>20826182</v>
      </c>
      <c r="D56" s="159">
        <v>0</v>
      </c>
      <c r="E56" s="159"/>
      <c r="F56" s="159"/>
      <c r="G56" s="159"/>
      <c r="H56" s="159">
        <f>SUM(C56:G56)</f>
        <v>20826182</v>
      </c>
      <c r="I56" s="159">
        <f>SUM(D56:H56)</f>
        <v>20826182</v>
      </c>
      <c r="J56" s="260">
        <f>SUM(K56:L56)</f>
        <v>20826182</v>
      </c>
      <c r="K56">
        <v>20826182</v>
      </c>
    </row>
    <row r="57" spans="1:11" ht="15.75">
      <c r="A57" s="152" t="s">
        <v>821</v>
      </c>
      <c r="B57" s="153" t="s">
        <v>493</v>
      </c>
      <c r="C57" s="162">
        <f>SUM(C45+C50+C55+C56)</f>
        <v>96232282</v>
      </c>
      <c r="D57" s="162">
        <v>0</v>
      </c>
      <c r="E57" s="162">
        <v>0</v>
      </c>
      <c r="F57" s="162"/>
      <c r="G57" s="162"/>
      <c r="H57" s="162">
        <f>SUM(C57:E57)</f>
        <v>96232282</v>
      </c>
      <c r="I57" s="162">
        <f>SUM(I45+I50+I55+I56)</f>
        <v>96232282</v>
      </c>
      <c r="J57" s="261">
        <f>SUM(J45+J55+J56+J50)</f>
        <v>116232242</v>
      </c>
      <c r="K57">
        <f>SUM(K45+K50+K55+K56)</f>
        <v>116232242</v>
      </c>
    </row>
    <row r="60" spans="1:7" ht="15">
      <c r="A60" s="4"/>
      <c r="B60" s="4"/>
      <c r="C60" s="4"/>
      <c r="D60" s="4"/>
      <c r="E60" s="4"/>
      <c r="F60" s="4"/>
      <c r="G60" s="4"/>
    </row>
    <row r="61" spans="1:7" ht="15">
      <c r="A61" s="4"/>
      <c r="B61" s="4"/>
      <c r="C61" s="4"/>
      <c r="D61" s="4"/>
      <c r="E61" s="4"/>
      <c r="F61" s="4"/>
      <c r="G61" s="4"/>
    </row>
    <row r="62" spans="1:7" ht="15">
      <c r="A62" s="4"/>
      <c r="B62" s="4"/>
      <c r="C62" s="4"/>
      <c r="D62" s="4"/>
      <c r="E62" s="4"/>
      <c r="F62" s="4"/>
      <c r="G62" s="4"/>
    </row>
    <row r="63" spans="1:7" ht="15">
      <c r="A63" s="4"/>
      <c r="B63" s="4"/>
      <c r="C63" s="4"/>
      <c r="D63" s="4"/>
      <c r="E63" s="4"/>
      <c r="F63" s="4"/>
      <c r="G63" s="4"/>
    </row>
    <row r="64" spans="1:7" ht="15">
      <c r="A64" s="4"/>
      <c r="B64" s="4"/>
      <c r="C64" s="4"/>
      <c r="D64" s="4"/>
      <c r="E64" s="4"/>
      <c r="F64" s="4"/>
      <c r="G64" s="4"/>
    </row>
    <row r="65" spans="1:7" ht="15">
      <c r="A65" s="4"/>
      <c r="B65" s="4"/>
      <c r="C65" s="4"/>
      <c r="D65" s="4"/>
      <c r="E65" s="4"/>
      <c r="F65" s="4"/>
      <c r="G65" s="4"/>
    </row>
  </sheetData>
  <sheetProtection/>
  <mergeCells count="3">
    <mergeCell ref="A1:J1"/>
    <mergeCell ref="A2:J2"/>
    <mergeCell ref="A3:J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D12" sqref="D11:D12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hidden="1" customWidth="1"/>
    <col min="7" max="7" width="17.140625" style="0" hidden="1" customWidth="1"/>
    <col min="8" max="9" width="14.57421875" style="0" customWidth="1"/>
    <col min="10" max="10" width="13.7109375" style="0" customWidth="1"/>
  </cols>
  <sheetData>
    <row r="1" spans="1:10" ht="24" customHeight="1">
      <c r="A1" s="314" t="s">
        <v>765</v>
      </c>
      <c r="B1" s="314"/>
      <c r="C1" s="314"/>
      <c r="D1" s="314"/>
      <c r="E1" s="314"/>
      <c r="F1" s="314"/>
      <c r="G1" s="314"/>
      <c r="H1" s="314"/>
      <c r="I1" s="314"/>
      <c r="J1" s="314"/>
    </row>
    <row r="2" spans="1:10" ht="19.5" customHeight="1">
      <c r="A2" s="302" t="s">
        <v>747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9.5" customHeight="1">
      <c r="A3" s="303" t="s">
        <v>749</v>
      </c>
      <c r="B3" s="303"/>
      <c r="C3" s="303"/>
      <c r="D3" s="303"/>
      <c r="E3" s="303"/>
      <c r="F3" s="303"/>
      <c r="G3" s="303"/>
      <c r="H3" s="303"/>
      <c r="I3" s="303"/>
      <c r="J3" s="303"/>
    </row>
    <row r="5" spans="1:10" ht="45">
      <c r="A5" s="2" t="s">
        <v>357</v>
      </c>
      <c r="B5" s="3" t="s">
        <v>358</v>
      </c>
      <c r="C5" s="84" t="s">
        <v>230</v>
      </c>
      <c r="D5" s="84" t="s">
        <v>209</v>
      </c>
      <c r="E5" s="84" t="s">
        <v>210</v>
      </c>
      <c r="F5" s="84"/>
      <c r="G5" s="84"/>
      <c r="H5" s="234" t="s">
        <v>240</v>
      </c>
      <c r="I5" s="234" t="s">
        <v>884</v>
      </c>
      <c r="J5" s="234" t="s">
        <v>895</v>
      </c>
    </row>
    <row r="6" spans="1:10" ht="15">
      <c r="A6" s="38"/>
      <c r="B6" s="38"/>
      <c r="C6" s="165"/>
      <c r="D6" s="165"/>
      <c r="E6" s="165"/>
      <c r="F6" s="165"/>
      <c r="G6" s="165"/>
      <c r="H6" s="195"/>
      <c r="I6" s="195"/>
      <c r="J6" s="195"/>
    </row>
    <row r="7" spans="1:10" ht="15">
      <c r="A7" s="38"/>
      <c r="B7" s="38"/>
      <c r="C7" s="165"/>
      <c r="D7" s="165"/>
      <c r="E7" s="165"/>
      <c r="F7" s="165"/>
      <c r="G7" s="165"/>
      <c r="H7" s="195"/>
      <c r="I7" s="195"/>
      <c r="J7" s="195"/>
    </row>
    <row r="8" spans="1:10" ht="15">
      <c r="A8" s="38"/>
      <c r="B8" s="38"/>
      <c r="C8" s="165"/>
      <c r="D8" s="165"/>
      <c r="E8" s="165"/>
      <c r="F8" s="165"/>
      <c r="G8" s="165"/>
      <c r="H8" s="195"/>
      <c r="I8" s="195"/>
      <c r="J8" s="195"/>
    </row>
    <row r="9" spans="1:10" ht="15">
      <c r="A9" s="38"/>
      <c r="B9" s="38"/>
      <c r="C9" s="165"/>
      <c r="D9" s="165"/>
      <c r="E9" s="165"/>
      <c r="F9" s="165"/>
      <c r="G9" s="165"/>
      <c r="H9" s="195"/>
      <c r="I9" s="195"/>
      <c r="J9" s="195"/>
    </row>
    <row r="10" spans="1:10" ht="15">
      <c r="A10" s="20" t="s">
        <v>195</v>
      </c>
      <c r="B10" s="10" t="s">
        <v>468</v>
      </c>
      <c r="C10" s="165">
        <v>20654269</v>
      </c>
      <c r="D10" s="165">
        <v>0</v>
      </c>
      <c r="E10" s="165">
        <v>0</v>
      </c>
      <c r="F10" s="165"/>
      <c r="G10" s="165"/>
      <c r="H10" s="195">
        <v>20654269</v>
      </c>
      <c r="I10" s="195">
        <v>12164971</v>
      </c>
      <c r="J10" s="195">
        <v>14763295</v>
      </c>
    </row>
    <row r="11" spans="1:10" ht="15">
      <c r="A11" s="20"/>
      <c r="B11" s="10"/>
      <c r="C11" s="165"/>
      <c r="D11" s="165"/>
      <c r="E11" s="165"/>
      <c r="F11" s="165"/>
      <c r="G11" s="165"/>
      <c r="H11" s="195"/>
      <c r="I11" s="195"/>
      <c r="J11" s="195"/>
    </row>
    <row r="12" spans="1:10" ht="15">
      <c r="A12" s="20"/>
      <c r="B12" s="10"/>
      <c r="C12" s="165"/>
      <c r="D12" s="165"/>
      <c r="E12" s="165"/>
      <c r="F12" s="165"/>
      <c r="G12" s="165"/>
      <c r="H12" s="195"/>
      <c r="I12" s="195"/>
      <c r="J12" s="195"/>
    </row>
    <row r="13" spans="1:10" ht="15">
      <c r="A13" s="20"/>
      <c r="B13" s="10"/>
      <c r="C13" s="165"/>
      <c r="D13" s="165"/>
      <c r="E13" s="165"/>
      <c r="F13" s="165"/>
      <c r="G13" s="165"/>
      <c r="H13" s="195"/>
      <c r="I13" s="195"/>
      <c r="J13" s="195"/>
    </row>
    <row r="14" spans="1:10" ht="15">
      <c r="A14" s="20"/>
      <c r="B14" s="10"/>
      <c r="C14" s="165"/>
      <c r="D14" s="165"/>
      <c r="E14" s="165"/>
      <c r="F14" s="165"/>
      <c r="G14" s="165"/>
      <c r="H14" s="195"/>
      <c r="I14" s="195"/>
      <c r="J14" s="195"/>
    </row>
    <row r="15" spans="1:10" ht="15">
      <c r="A15" s="20" t="s">
        <v>194</v>
      </c>
      <c r="B15" s="10" t="s">
        <v>468</v>
      </c>
      <c r="C15" s="165"/>
      <c r="D15" s="165"/>
      <c r="E15" s="165"/>
      <c r="F15" s="165"/>
      <c r="G15" s="165"/>
      <c r="H15" s="195"/>
      <c r="I15" s="195"/>
      <c r="J15" s="195"/>
    </row>
  </sheetData>
  <sheetProtection/>
  <mergeCells count="3">
    <mergeCell ref="A1:J1"/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02" t="s">
        <v>94</v>
      </c>
      <c r="B1" s="305"/>
      <c r="C1" s="305"/>
      <c r="D1" s="305"/>
      <c r="E1" s="305"/>
      <c r="F1" s="305"/>
      <c r="G1" s="305"/>
      <c r="H1" s="305"/>
      <c r="I1" s="305"/>
      <c r="J1" s="305"/>
    </row>
    <row r="2" spans="1:10" ht="46.5" customHeight="1">
      <c r="A2" s="303" t="s">
        <v>271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6.5" customHeight="1">
      <c r="A3" s="95"/>
      <c r="B3" s="96"/>
      <c r="C3" s="96"/>
      <c r="D3" s="96"/>
      <c r="E3" s="96"/>
      <c r="F3" s="96"/>
      <c r="G3" s="96"/>
      <c r="H3" s="96"/>
      <c r="I3" s="96"/>
      <c r="J3" s="96"/>
    </row>
    <row r="4" ht="15">
      <c r="A4" s="4" t="s">
        <v>230</v>
      </c>
    </row>
    <row r="5" spans="1:10" ht="61.5" customHeight="1">
      <c r="A5" s="2" t="s">
        <v>357</v>
      </c>
      <c r="B5" s="3" t="s">
        <v>358</v>
      </c>
      <c r="C5" s="84" t="s">
        <v>197</v>
      </c>
      <c r="D5" s="84" t="s">
        <v>200</v>
      </c>
      <c r="E5" s="84" t="s">
        <v>201</v>
      </c>
      <c r="F5" s="84" t="s">
        <v>202</v>
      </c>
      <c r="G5" s="84" t="s">
        <v>215</v>
      </c>
      <c r="H5" s="84" t="s">
        <v>198</v>
      </c>
      <c r="I5" s="84" t="s">
        <v>199</v>
      </c>
      <c r="J5" s="84" t="s">
        <v>203</v>
      </c>
    </row>
    <row r="6" spans="1:10" ht="25.5">
      <c r="A6" s="53"/>
      <c r="B6" s="53"/>
      <c r="C6" s="53"/>
      <c r="D6" s="53"/>
      <c r="E6" s="53"/>
      <c r="F6" s="90" t="s">
        <v>216</v>
      </c>
      <c r="G6" s="89"/>
      <c r="H6" s="53"/>
      <c r="I6" s="53"/>
      <c r="J6" s="53"/>
    </row>
    <row r="7" spans="1:10" ht="15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>
      <c r="A8" s="53"/>
      <c r="B8" s="53"/>
      <c r="C8" s="53"/>
      <c r="D8" s="53"/>
      <c r="E8" s="53"/>
      <c r="F8" s="53"/>
      <c r="G8" s="53"/>
      <c r="H8" s="53"/>
      <c r="I8" s="53"/>
      <c r="J8" s="53"/>
    </row>
    <row r="9" spans="1:10" ht="1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">
      <c r="A10" s="17" t="s">
        <v>470</v>
      </c>
      <c r="B10" s="6" t="s">
        <v>471</v>
      </c>
      <c r="C10" s="53"/>
      <c r="D10" s="53"/>
      <c r="E10" s="53"/>
      <c r="F10" s="53"/>
      <c r="G10" s="53"/>
      <c r="H10" s="53"/>
      <c r="I10" s="53"/>
      <c r="J10" s="53"/>
    </row>
    <row r="11" spans="1:10" ht="15">
      <c r="A11" s="17"/>
      <c r="B11" s="6"/>
      <c r="C11" s="53"/>
      <c r="D11" s="53"/>
      <c r="E11" s="53"/>
      <c r="F11" s="53"/>
      <c r="G11" s="53"/>
      <c r="H11" s="53"/>
      <c r="I11" s="53"/>
      <c r="J11" s="53"/>
    </row>
    <row r="12" spans="1:10" ht="15">
      <c r="A12" s="17"/>
      <c r="B12" s="6"/>
      <c r="C12" s="53"/>
      <c r="D12" s="53"/>
      <c r="E12" s="53"/>
      <c r="F12" s="53"/>
      <c r="G12" s="53"/>
      <c r="H12" s="53"/>
      <c r="I12" s="53"/>
      <c r="J12" s="53"/>
    </row>
    <row r="13" spans="1:10" ht="15">
      <c r="A13" s="17"/>
      <c r="B13" s="6"/>
      <c r="C13" s="53"/>
      <c r="D13" s="53"/>
      <c r="E13" s="53"/>
      <c r="F13" s="53"/>
      <c r="G13" s="53"/>
      <c r="H13" s="53"/>
      <c r="I13" s="53"/>
      <c r="J13" s="53"/>
    </row>
    <row r="14" spans="1:10" ht="15">
      <c r="A14" s="17"/>
      <c r="B14" s="6"/>
      <c r="C14" s="53"/>
      <c r="D14" s="53"/>
      <c r="E14" s="53"/>
      <c r="F14" s="53"/>
      <c r="G14" s="53"/>
      <c r="H14" s="53"/>
      <c r="I14" s="53"/>
      <c r="J14" s="53"/>
    </row>
    <row r="15" spans="1:10" ht="15">
      <c r="A15" s="17" t="s">
        <v>819</v>
      </c>
      <c r="B15" s="6" t="s">
        <v>472</v>
      </c>
      <c r="C15" s="53"/>
      <c r="D15" s="53"/>
      <c r="E15" s="53"/>
      <c r="F15" s="53"/>
      <c r="G15" s="53"/>
      <c r="H15" s="53"/>
      <c r="I15" s="53"/>
      <c r="J15" s="53"/>
    </row>
    <row r="16" spans="1:10" ht="15">
      <c r="A16" s="17"/>
      <c r="B16" s="6"/>
      <c r="C16" s="53"/>
      <c r="D16" s="53"/>
      <c r="E16" s="53"/>
      <c r="F16" s="53"/>
      <c r="G16" s="53"/>
      <c r="H16" s="53"/>
      <c r="I16" s="53"/>
      <c r="J16" s="53"/>
    </row>
    <row r="17" spans="1:10" ht="15">
      <c r="A17" s="17"/>
      <c r="B17" s="6"/>
      <c r="C17" s="53"/>
      <c r="D17" s="53"/>
      <c r="E17" s="53"/>
      <c r="F17" s="53"/>
      <c r="G17" s="53"/>
      <c r="H17" s="53"/>
      <c r="I17" s="53"/>
      <c r="J17" s="53"/>
    </row>
    <row r="18" spans="1:10" ht="15">
      <c r="A18" s="17"/>
      <c r="B18" s="6"/>
      <c r="C18" s="53"/>
      <c r="D18" s="53"/>
      <c r="E18" s="53"/>
      <c r="F18" s="53"/>
      <c r="G18" s="53"/>
      <c r="H18" s="53"/>
      <c r="I18" s="53"/>
      <c r="J18" s="53"/>
    </row>
    <row r="19" spans="1:10" ht="15">
      <c r="A19" s="17"/>
      <c r="B19" s="6"/>
      <c r="C19" s="53"/>
      <c r="D19" s="53"/>
      <c r="E19" s="53"/>
      <c r="F19" s="53"/>
      <c r="G19" s="53"/>
      <c r="H19" s="53"/>
      <c r="I19" s="53"/>
      <c r="J19" s="53"/>
    </row>
    <row r="20" spans="1:10" ht="15">
      <c r="A20" s="5" t="s">
        <v>474</v>
      </c>
      <c r="B20" s="6" t="s">
        <v>475</v>
      </c>
      <c r="C20" s="53"/>
      <c r="D20" s="53"/>
      <c r="E20" s="53"/>
      <c r="F20" s="53"/>
      <c r="G20" s="53"/>
      <c r="H20" s="53"/>
      <c r="I20" s="53"/>
      <c r="J20" s="53"/>
    </row>
    <row r="21" spans="1:10" ht="15">
      <c r="A21" s="5"/>
      <c r="B21" s="6"/>
      <c r="C21" s="53"/>
      <c r="D21" s="53"/>
      <c r="E21" s="53"/>
      <c r="F21" s="53"/>
      <c r="G21" s="53"/>
      <c r="H21" s="53"/>
      <c r="I21" s="53"/>
      <c r="J21" s="53"/>
    </row>
    <row r="22" spans="1:10" ht="15">
      <c r="A22" s="5"/>
      <c r="B22" s="6"/>
      <c r="C22" s="53"/>
      <c r="D22" s="53"/>
      <c r="E22" s="53"/>
      <c r="F22" s="53"/>
      <c r="G22" s="53"/>
      <c r="H22" s="53"/>
      <c r="I22" s="53"/>
      <c r="J22" s="53"/>
    </row>
    <row r="23" spans="1:10" ht="15">
      <c r="A23" s="17" t="s">
        <v>476</v>
      </c>
      <c r="B23" s="6" t="s">
        <v>477</v>
      </c>
      <c r="C23" s="53"/>
      <c r="D23" s="53"/>
      <c r="E23" s="53"/>
      <c r="F23" s="53"/>
      <c r="G23" s="53"/>
      <c r="H23" s="53"/>
      <c r="I23" s="53"/>
      <c r="J23" s="53"/>
    </row>
    <row r="24" spans="1:10" ht="15">
      <c r="A24" s="17"/>
      <c r="B24" s="6"/>
      <c r="C24" s="53"/>
      <c r="D24" s="53"/>
      <c r="E24" s="53"/>
      <c r="F24" s="53"/>
      <c r="G24" s="53"/>
      <c r="H24" s="53"/>
      <c r="I24" s="53"/>
      <c r="J24" s="53"/>
    </row>
    <row r="25" spans="1:10" ht="15">
      <c r="A25" s="17"/>
      <c r="B25" s="6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17" t="s">
        <v>478</v>
      </c>
      <c r="B26" s="6" t="s">
        <v>479</v>
      </c>
      <c r="C26" s="53"/>
      <c r="D26" s="53"/>
      <c r="E26" s="53"/>
      <c r="F26" s="53"/>
      <c r="G26" s="53"/>
      <c r="H26" s="53"/>
      <c r="I26" s="53"/>
      <c r="J26" s="53"/>
    </row>
    <row r="27" spans="1:10" ht="15">
      <c r="A27" s="17"/>
      <c r="B27" s="6"/>
      <c r="C27" s="53"/>
      <c r="D27" s="53"/>
      <c r="E27" s="53"/>
      <c r="F27" s="53"/>
      <c r="G27" s="53"/>
      <c r="H27" s="53"/>
      <c r="I27" s="53"/>
      <c r="J27" s="53"/>
    </row>
    <row r="28" spans="1:10" ht="15">
      <c r="A28" s="17"/>
      <c r="B28" s="6"/>
      <c r="C28" s="53"/>
      <c r="D28" s="53"/>
      <c r="E28" s="53"/>
      <c r="F28" s="53"/>
      <c r="G28" s="53"/>
      <c r="H28" s="53"/>
      <c r="I28" s="53"/>
      <c r="J28" s="53"/>
    </row>
    <row r="29" spans="1:10" ht="15">
      <c r="A29" s="5" t="s">
        <v>480</v>
      </c>
      <c r="B29" s="6" t="s">
        <v>481</v>
      </c>
      <c r="C29" s="53"/>
      <c r="D29" s="53"/>
      <c r="E29" s="53"/>
      <c r="F29" s="53"/>
      <c r="G29" s="53"/>
      <c r="H29" s="53"/>
      <c r="I29" s="53"/>
      <c r="J29" s="53"/>
    </row>
    <row r="30" spans="1:10" ht="15">
      <c r="A30" s="5" t="s">
        <v>482</v>
      </c>
      <c r="B30" s="6" t="s">
        <v>483</v>
      </c>
      <c r="C30" s="53"/>
      <c r="D30" s="53"/>
      <c r="E30" s="53"/>
      <c r="F30" s="53"/>
      <c r="G30" s="53"/>
      <c r="H30" s="53"/>
      <c r="I30" s="53"/>
      <c r="J30" s="53"/>
    </row>
    <row r="31" spans="1:10" ht="15.75">
      <c r="A31" s="26" t="s">
        <v>820</v>
      </c>
      <c r="B31" s="12" t="s">
        <v>484</v>
      </c>
      <c r="C31" s="53"/>
      <c r="D31" s="53"/>
      <c r="E31" s="53"/>
      <c r="F31" s="53"/>
      <c r="G31" s="53"/>
      <c r="H31" s="53"/>
      <c r="I31" s="53"/>
      <c r="J31" s="53"/>
    </row>
    <row r="32" spans="1:10" ht="15.75">
      <c r="A32" s="32"/>
      <c r="B32" s="10"/>
      <c r="C32" s="53"/>
      <c r="D32" s="53"/>
      <c r="E32" s="53"/>
      <c r="F32" s="53"/>
      <c r="G32" s="53"/>
      <c r="H32" s="53"/>
      <c r="I32" s="53"/>
      <c r="J32" s="53"/>
    </row>
    <row r="33" spans="1:10" ht="15.75">
      <c r="A33" s="32"/>
      <c r="B33" s="10"/>
      <c r="C33" s="53"/>
      <c r="D33" s="53"/>
      <c r="E33" s="53"/>
      <c r="F33" s="53"/>
      <c r="G33" s="53"/>
      <c r="H33" s="53"/>
      <c r="I33" s="53"/>
      <c r="J33" s="53"/>
    </row>
    <row r="34" spans="1:10" ht="15.75">
      <c r="A34" s="32"/>
      <c r="B34" s="10"/>
      <c r="C34" s="53"/>
      <c r="D34" s="53"/>
      <c r="E34" s="53"/>
      <c r="F34" s="53"/>
      <c r="G34" s="53"/>
      <c r="H34" s="53"/>
      <c r="I34" s="53"/>
      <c r="J34" s="53"/>
    </row>
    <row r="35" spans="1:10" ht="15.75">
      <c r="A35" s="32"/>
      <c r="B35" s="10"/>
      <c r="C35" s="53"/>
      <c r="D35" s="53"/>
      <c r="E35" s="53"/>
      <c r="F35" s="53"/>
      <c r="G35" s="53"/>
      <c r="H35" s="53"/>
      <c r="I35" s="53"/>
      <c r="J35" s="53"/>
    </row>
    <row r="36" spans="1:10" ht="15">
      <c r="A36" s="17" t="s">
        <v>485</v>
      </c>
      <c r="B36" s="6" t="s">
        <v>486</v>
      </c>
      <c r="C36" s="53"/>
      <c r="D36" s="53"/>
      <c r="E36" s="53"/>
      <c r="F36" s="53"/>
      <c r="G36" s="53"/>
      <c r="H36" s="53"/>
      <c r="I36" s="53"/>
      <c r="J36" s="53"/>
    </row>
    <row r="37" spans="1:10" ht="15">
      <c r="A37" s="17"/>
      <c r="B37" s="6"/>
      <c r="C37" s="53"/>
      <c r="D37" s="53"/>
      <c r="E37" s="53"/>
      <c r="F37" s="53"/>
      <c r="G37" s="53"/>
      <c r="H37" s="53"/>
      <c r="I37" s="53"/>
      <c r="J37" s="53"/>
    </row>
    <row r="38" spans="1:10" ht="15">
      <c r="A38" s="17"/>
      <c r="B38" s="6"/>
      <c r="C38" s="53"/>
      <c r="D38" s="53"/>
      <c r="E38" s="53"/>
      <c r="F38" s="53"/>
      <c r="G38" s="53"/>
      <c r="H38" s="53"/>
      <c r="I38" s="53"/>
      <c r="J38" s="53"/>
    </row>
    <row r="39" spans="1:10" ht="15">
      <c r="A39" s="17"/>
      <c r="B39" s="6"/>
      <c r="C39" s="53"/>
      <c r="D39" s="53"/>
      <c r="E39" s="53"/>
      <c r="F39" s="53"/>
      <c r="G39" s="53"/>
      <c r="H39" s="53"/>
      <c r="I39" s="53"/>
      <c r="J39" s="53"/>
    </row>
    <row r="40" spans="1:10" ht="15">
      <c r="A40" s="17"/>
      <c r="B40" s="6"/>
      <c r="C40" s="53"/>
      <c r="D40" s="53"/>
      <c r="E40" s="53"/>
      <c r="F40" s="53"/>
      <c r="G40" s="53"/>
      <c r="H40" s="53"/>
      <c r="I40" s="53"/>
      <c r="J40" s="53"/>
    </row>
    <row r="41" spans="1:10" ht="15">
      <c r="A41" s="17" t="s">
        <v>487</v>
      </c>
      <c r="B41" s="6" t="s">
        <v>488</v>
      </c>
      <c r="C41" s="53"/>
      <c r="D41" s="53"/>
      <c r="E41" s="53"/>
      <c r="F41" s="53"/>
      <c r="G41" s="53"/>
      <c r="H41" s="53"/>
      <c r="I41" s="53"/>
      <c r="J41" s="53"/>
    </row>
    <row r="42" spans="1:10" ht="15">
      <c r="A42" s="17"/>
      <c r="B42" s="6"/>
      <c r="C42" s="53"/>
      <c r="D42" s="53"/>
      <c r="E42" s="53"/>
      <c r="F42" s="53"/>
      <c r="G42" s="53"/>
      <c r="H42" s="53"/>
      <c r="I42" s="53"/>
      <c r="J42" s="53"/>
    </row>
    <row r="43" spans="1:10" ht="15">
      <c r="A43" s="17"/>
      <c r="B43" s="6"/>
      <c r="C43" s="53"/>
      <c r="D43" s="53"/>
      <c r="E43" s="53"/>
      <c r="F43" s="53"/>
      <c r="G43" s="53"/>
      <c r="H43" s="53"/>
      <c r="I43" s="53"/>
      <c r="J43" s="53"/>
    </row>
    <row r="44" spans="1:10" ht="15">
      <c r="A44" s="17"/>
      <c r="B44" s="6"/>
      <c r="C44" s="53"/>
      <c r="D44" s="53"/>
      <c r="E44" s="53"/>
      <c r="F44" s="53"/>
      <c r="G44" s="53"/>
      <c r="H44" s="53"/>
      <c r="I44" s="53"/>
      <c r="J44" s="53"/>
    </row>
    <row r="45" spans="1:10" ht="15">
      <c r="A45" s="17"/>
      <c r="B45" s="6"/>
      <c r="C45" s="53"/>
      <c r="D45" s="53"/>
      <c r="E45" s="53"/>
      <c r="F45" s="53"/>
      <c r="G45" s="53"/>
      <c r="H45" s="53"/>
      <c r="I45" s="53"/>
      <c r="J45" s="53"/>
    </row>
    <row r="46" spans="1:10" ht="15">
      <c r="A46" s="17" t="s">
        <v>489</v>
      </c>
      <c r="B46" s="6" t="s">
        <v>490</v>
      </c>
      <c r="C46" s="53"/>
      <c r="D46" s="53"/>
      <c r="E46" s="53"/>
      <c r="F46" s="53"/>
      <c r="G46" s="53"/>
      <c r="H46" s="53"/>
      <c r="I46" s="53"/>
      <c r="J46" s="53"/>
    </row>
    <row r="47" spans="1:10" ht="15">
      <c r="A47" s="17" t="s">
        <v>491</v>
      </c>
      <c r="B47" s="6" t="s">
        <v>492</v>
      </c>
      <c r="C47" s="53"/>
      <c r="D47" s="53"/>
      <c r="E47" s="53"/>
      <c r="F47" s="53"/>
      <c r="G47" s="53"/>
      <c r="H47" s="53"/>
      <c r="I47" s="53"/>
      <c r="J47" s="53"/>
    </row>
    <row r="48" spans="1:10" ht="15.75">
      <c r="A48" s="26" t="s">
        <v>821</v>
      </c>
      <c r="B48" s="12" t="s">
        <v>493</v>
      </c>
      <c r="C48" s="53"/>
      <c r="D48" s="53"/>
      <c r="E48" s="53"/>
      <c r="F48" s="53"/>
      <c r="G48" s="53"/>
      <c r="H48" s="53"/>
      <c r="I48" s="53"/>
      <c r="J48" s="53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02" t="s">
        <v>94</v>
      </c>
      <c r="B1" s="305"/>
      <c r="C1" s="305"/>
      <c r="D1" s="305"/>
      <c r="E1" s="305"/>
      <c r="F1" s="305"/>
      <c r="G1" s="305"/>
      <c r="H1" s="305"/>
    </row>
    <row r="2" spans="1:8" ht="82.5" customHeight="1">
      <c r="A2" s="303" t="s">
        <v>302</v>
      </c>
      <c r="B2" s="303"/>
      <c r="C2" s="303"/>
      <c r="D2" s="303"/>
      <c r="E2" s="303"/>
      <c r="F2" s="303"/>
      <c r="G2" s="303"/>
      <c r="H2" s="303"/>
    </row>
    <row r="3" spans="1:8" ht="20.25" customHeight="1">
      <c r="A3" s="93"/>
      <c r="B3" s="94"/>
      <c r="C3" s="94"/>
      <c r="D3" s="94"/>
      <c r="E3" s="94"/>
      <c r="F3" s="94"/>
      <c r="G3" s="94"/>
      <c r="H3" s="94"/>
    </row>
    <row r="4" ht="15">
      <c r="A4" s="4" t="s">
        <v>230</v>
      </c>
    </row>
    <row r="5" spans="1:9" ht="86.25" customHeight="1">
      <c r="A5" s="2" t="s">
        <v>357</v>
      </c>
      <c r="B5" s="3" t="s">
        <v>358</v>
      </c>
      <c r="C5" s="84" t="s">
        <v>198</v>
      </c>
      <c r="D5" s="84" t="s">
        <v>199</v>
      </c>
      <c r="E5" s="84" t="s">
        <v>204</v>
      </c>
      <c r="F5" s="84" t="s">
        <v>205</v>
      </c>
      <c r="G5" s="84" t="s">
        <v>211</v>
      </c>
      <c r="H5" s="84" t="s">
        <v>212</v>
      </c>
      <c r="I5" s="84" t="s">
        <v>337</v>
      </c>
    </row>
    <row r="6" spans="1:9" ht="15">
      <c r="A6" s="29" t="s">
        <v>23</v>
      </c>
      <c r="B6" s="5" t="s">
        <v>670</v>
      </c>
      <c r="C6" s="53"/>
      <c r="D6" s="53"/>
      <c r="E6" s="89"/>
      <c r="F6" s="53"/>
      <c r="G6" s="53"/>
      <c r="H6" s="53"/>
      <c r="I6" s="53"/>
    </row>
    <row r="7" spans="1:9" ht="15">
      <c r="A7" s="69" t="s">
        <v>507</v>
      </c>
      <c r="B7" s="69" t="s">
        <v>670</v>
      </c>
      <c r="C7" s="53"/>
      <c r="D7" s="53"/>
      <c r="E7" s="53"/>
      <c r="F7" s="53"/>
      <c r="G7" s="53"/>
      <c r="H7" s="53"/>
      <c r="I7" s="53"/>
    </row>
    <row r="8" spans="1:9" ht="30">
      <c r="A8" s="16" t="s">
        <v>671</v>
      </c>
      <c r="B8" s="5" t="s">
        <v>672</v>
      </c>
      <c r="C8" s="53"/>
      <c r="D8" s="53"/>
      <c r="E8" s="53"/>
      <c r="F8" s="53"/>
      <c r="G8" s="53"/>
      <c r="H8" s="53"/>
      <c r="I8" s="53"/>
    </row>
    <row r="9" spans="1:9" ht="15">
      <c r="A9" s="29" t="s">
        <v>90</v>
      </c>
      <c r="B9" s="5" t="s">
        <v>673</v>
      </c>
      <c r="C9" s="53"/>
      <c r="D9" s="53"/>
      <c r="E9" s="53"/>
      <c r="F9" s="53"/>
      <c r="G9" s="53"/>
      <c r="H9" s="53"/>
      <c r="I9" s="53"/>
    </row>
    <row r="10" spans="1:9" ht="15">
      <c r="A10" s="69" t="s">
        <v>507</v>
      </c>
      <c r="B10" s="69" t="s">
        <v>673</v>
      </c>
      <c r="C10" s="53"/>
      <c r="D10" s="53"/>
      <c r="E10" s="53"/>
      <c r="F10" s="53"/>
      <c r="G10" s="53"/>
      <c r="H10" s="53"/>
      <c r="I10" s="53"/>
    </row>
    <row r="11" spans="1:9" ht="15">
      <c r="A11" s="15" t="s">
        <v>43</v>
      </c>
      <c r="B11" s="9" t="s">
        <v>674</v>
      </c>
      <c r="C11" s="53"/>
      <c r="D11" s="53"/>
      <c r="E11" s="53"/>
      <c r="F11" s="53"/>
      <c r="G11" s="53"/>
      <c r="H11" s="53"/>
      <c r="I11" s="53"/>
    </row>
    <row r="12" spans="1:9" ht="15">
      <c r="A12" s="16" t="s">
        <v>91</v>
      </c>
      <c r="B12" s="5" t="s">
        <v>675</v>
      </c>
      <c r="C12" s="53"/>
      <c r="D12" s="53"/>
      <c r="E12" s="53"/>
      <c r="F12" s="53"/>
      <c r="G12" s="53"/>
      <c r="H12" s="53"/>
      <c r="I12" s="53"/>
    </row>
    <row r="13" spans="1:9" ht="15">
      <c r="A13" s="69" t="s">
        <v>515</v>
      </c>
      <c r="B13" s="69" t="s">
        <v>675</v>
      </c>
      <c r="C13" s="53"/>
      <c r="D13" s="53"/>
      <c r="E13" s="53"/>
      <c r="F13" s="53"/>
      <c r="G13" s="53"/>
      <c r="H13" s="53"/>
      <c r="I13" s="53"/>
    </row>
    <row r="14" spans="1:9" ht="15">
      <c r="A14" s="29" t="s">
        <v>676</v>
      </c>
      <c r="B14" s="5" t="s">
        <v>677</v>
      </c>
      <c r="C14" s="53"/>
      <c r="D14" s="53"/>
      <c r="E14" s="53"/>
      <c r="F14" s="53"/>
      <c r="G14" s="53"/>
      <c r="H14" s="53"/>
      <c r="I14" s="53"/>
    </row>
    <row r="15" spans="1:9" ht="15">
      <c r="A15" s="17" t="s">
        <v>92</v>
      </c>
      <c r="B15" s="5" t="s">
        <v>678</v>
      </c>
      <c r="C15" s="38"/>
      <c r="D15" s="38"/>
      <c r="E15" s="38"/>
      <c r="F15" s="38"/>
      <c r="G15" s="38"/>
      <c r="H15" s="38"/>
      <c r="I15" s="38"/>
    </row>
    <row r="16" spans="1:9" ht="15">
      <c r="A16" s="69" t="s">
        <v>516</v>
      </c>
      <c r="B16" s="69" t="s">
        <v>678</v>
      </c>
      <c r="C16" s="38"/>
      <c r="D16" s="38"/>
      <c r="E16" s="38"/>
      <c r="F16" s="38"/>
      <c r="G16" s="38"/>
      <c r="H16" s="38"/>
      <c r="I16" s="38"/>
    </row>
    <row r="17" spans="1:9" ht="15">
      <c r="A17" s="29" t="s">
        <v>679</v>
      </c>
      <c r="B17" s="5" t="s">
        <v>680</v>
      </c>
      <c r="C17" s="38"/>
      <c r="D17" s="38"/>
      <c r="E17" s="38"/>
      <c r="F17" s="38"/>
      <c r="G17" s="38"/>
      <c r="H17" s="38"/>
      <c r="I17" s="38"/>
    </row>
    <row r="18" spans="1:9" ht="15">
      <c r="A18" s="30" t="s">
        <v>44</v>
      </c>
      <c r="B18" s="9" t="s">
        <v>681</v>
      </c>
      <c r="C18" s="38"/>
      <c r="D18" s="38"/>
      <c r="E18" s="38"/>
      <c r="F18" s="38"/>
      <c r="G18" s="38"/>
      <c r="H18" s="38"/>
      <c r="I18" s="38"/>
    </row>
    <row r="19" spans="1:9" ht="15">
      <c r="A19" s="16" t="s">
        <v>696</v>
      </c>
      <c r="B19" s="5" t="s">
        <v>697</v>
      </c>
      <c r="C19" s="38"/>
      <c r="D19" s="38"/>
      <c r="E19" s="38"/>
      <c r="F19" s="38"/>
      <c r="G19" s="38"/>
      <c r="H19" s="38"/>
      <c r="I19" s="38"/>
    </row>
    <row r="20" spans="1:9" ht="15">
      <c r="A20" s="17" t="s">
        <v>698</v>
      </c>
      <c r="B20" s="5" t="s">
        <v>699</v>
      </c>
      <c r="C20" s="38"/>
      <c r="D20" s="38"/>
      <c r="E20" s="38"/>
      <c r="F20" s="38"/>
      <c r="G20" s="38"/>
      <c r="H20" s="38"/>
      <c r="I20" s="38"/>
    </row>
    <row r="21" spans="1:9" ht="15">
      <c r="A21" s="29" t="s">
        <v>700</v>
      </c>
      <c r="B21" s="5" t="s">
        <v>701</v>
      </c>
      <c r="C21" s="38"/>
      <c r="D21" s="38"/>
      <c r="E21" s="38"/>
      <c r="F21" s="38"/>
      <c r="G21" s="38"/>
      <c r="H21" s="38"/>
      <c r="I21" s="38"/>
    </row>
    <row r="22" spans="1:9" ht="15">
      <c r="A22" s="29" t="s">
        <v>28</v>
      </c>
      <c r="B22" s="5" t="s">
        <v>702</v>
      </c>
      <c r="C22" s="38"/>
      <c r="D22" s="38"/>
      <c r="E22" s="38"/>
      <c r="F22" s="38"/>
      <c r="G22" s="38"/>
      <c r="H22" s="38"/>
      <c r="I22" s="38"/>
    </row>
    <row r="23" spans="1:9" ht="15">
      <c r="A23" s="69" t="s">
        <v>541</v>
      </c>
      <c r="B23" s="69" t="s">
        <v>702</v>
      </c>
      <c r="C23" s="38"/>
      <c r="D23" s="38"/>
      <c r="E23" s="38"/>
      <c r="F23" s="38"/>
      <c r="G23" s="38"/>
      <c r="H23" s="38"/>
      <c r="I23" s="38"/>
    </row>
    <row r="24" spans="1:9" ht="15">
      <c r="A24" s="69" t="s">
        <v>542</v>
      </c>
      <c r="B24" s="69" t="s">
        <v>702</v>
      </c>
      <c r="C24" s="38"/>
      <c r="D24" s="38"/>
      <c r="E24" s="38"/>
      <c r="F24" s="38"/>
      <c r="G24" s="38"/>
      <c r="H24" s="38"/>
      <c r="I24" s="38"/>
    </row>
    <row r="25" spans="1:9" ht="15">
      <c r="A25" s="77" t="s">
        <v>543</v>
      </c>
      <c r="B25" s="77" t="s">
        <v>702</v>
      </c>
      <c r="C25" s="38"/>
      <c r="D25" s="38"/>
      <c r="E25" s="38"/>
      <c r="F25" s="38"/>
      <c r="G25" s="38"/>
      <c r="H25" s="38"/>
      <c r="I25" s="38"/>
    </row>
    <row r="26" spans="1:9" ht="15">
      <c r="A26" s="78" t="s">
        <v>47</v>
      </c>
      <c r="B26" s="50" t="s">
        <v>703</v>
      </c>
      <c r="C26" s="38"/>
      <c r="D26" s="38"/>
      <c r="E26" s="38"/>
      <c r="F26" s="38"/>
      <c r="G26" s="38"/>
      <c r="H26" s="38"/>
      <c r="I26" s="38"/>
    </row>
    <row r="27" spans="1:2" ht="15">
      <c r="A27" s="140"/>
      <c r="B27" s="141"/>
    </row>
    <row r="28" spans="1:5" ht="24.75" customHeight="1">
      <c r="A28" s="2" t="s">
        <v>357</v>
      </c>
      <c r="B28" s="3" t="s">
        <v>358</v>
      </c>
      <c r="C28" s="38"/>
      <c r="D28" s="38"/>
      <c r="E28" s="38"/>
    </row>
    <row r="29" spans="1:5" ht="26.25">
      <c r="A29" s="145" t="s">
        <v>330</v>
      </c>
      <c r="B29" s="50"/>
      <c r="C29" s="38"/>
      <c r="D29" s="38"/>
      <c r="E29" s="38"/>
    </row>
    <row r="30" spans="1:5" ht="15.75">
      <c r="A30" s="143" t="s">
        <v>324</v>
      </c>
      <c r="B30" s="50"/>
      <c r="C30" s="38"/>
      <c r="D30" s="38"/>
      <c r="E30" s="38"/>
    </row>
    <row r="31" spans="1:5" ht="31.5">
      <c r="A31" s="143" t="s">
        <v>325</v>
      </c>
      <c r="B31" s="50"/>
      <c r="C31" s="38"/>
      <c r="D31" s="38"/>
      <c r="E31" s="38"/>
    </row>
    <row r="32" spans="1:5" ht="15.75">
      <c r="A32" s="143" t="s">
        <v>326</v>
      </c>
      <c r="B32" s="50"/>
      <c r="C32" s="38"/>
      <c r="D32" s="38"/>
      <c r="E32" s="38"/>
    </row>
    <row r="33" spans="1:5" ht="31.5">
      <c r="A33" s="143" t="s">
        <v>327</v>
      </c>
      <c r="B33" s="50"/>
      <c r="C33" s="38"/>
      <c r="D33" s="38"/>
      <c r="E33" s="38"/>
    </row>
    <row r="34" spans="1:5" ht="15.75">
      <c r="A34" s="143" t="s">
        <v>328</v>
      </c>
      <c r="B34" s="50"/>
      <c r="C34" s="38"/>
      <c r="D34" s="38"/>
      <c r="E34" s="38"/>
    </row>
    <row r="35" spans="1:5" ht="15.75">
      <c r="A35" s="143" t="s">
        <v>329</v>
      </c>
      <c r="B35" s="50"/>
      <c r="C35" s="38"/>
      <c r="D35" s="38"/>
      <c r="E35" s="38"/>
    </row>
    <row r="36" spans="1:5" ht="15">
      <c r="A36" s="78" t="s">
        <v>292</v>
      </c>
      <c r="B36" s="50"/>
      <c r="C36" s="38"/>
      <c r="D36" s="38"/>
      <c r="E36" s="38"/>
    </row>
    <row r="37" spans="1:2" ht="15">
      <c r="A37" s="140"/>
      <c r="B37" s="141"/>
    </row>
    <row r="38" spans="1:2" ht="15">
      <c r="A38" s="140"/>
      <c r="B38" s="141"/>
    </row>
    <row r="39" spans="1:2" ht="15">
      <c r="A39" s="140"/>
      <c r="B39" s="141"/>
    </row>
    <row r="40" spans="1:2" ht="15">
      <c r="A40" s="140"/>
      <c r="B40" s="141"/>
    </row>
    <row r="41" spans="1:2" ht="15">
      <c r="A41" s="140"/>
      <c r="B41" s="141"/>
    </row>
    <row r="42" spans="1:2" ht="15">
      <c r="A42" s="140"/>
      <c r="B42" s="141"/>
    </row>
    <row r="43" spans="1:2" ht="15">
      <c r="A43" s="140"/>
      <c r="B43" s="141"/>
    </row>
    <row r="44" spans="1:2" ht="15">
      <c r="A44" s="140"/>
      <c r="B44" s="141"/>
    </row>
    <row r="45" spans="1:2" ht="15">
      <c r="A45" s="140"/>
      <c r="B45" s="141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91" t="s">
        <v>213</v>
      </c>
      <c r="B48" s="4"/>
      <c r="C48" s="4"/>
      <c r="D48" s="4"/>
      <c r="E48" s="4"/>
      <c r="F48" s="4"/>
      <c r="G48" s="4"/>
    </row>
    <row r="49" spans="1:7" ht="15.75">
      <c r="A49" s="92" t="s">
        <v>217</v>
      </c>
      <c r="B49" s="4"/>
      <c r="C49" s="4"/>
      <c r="D49" s="4"/>
      <c r="E49" s="4"/>
      <c r="F49" s="4"/>
      <c r="G49" s="4"/>
    </row>
    <row r="50" spans="1:7" ht="15.75">
      <c r="A50" s="92" t="s">
        <v>218</v>
      </c>
      <c r="B50" s="4"/>
      <c r="C50" s="4"/>
      <c r="D50" s="4"/>
      <c r="E50" s="4"/>
      <c r="F50" s="4"/>
      <c r="G50" s="4"/>
    </row>
    <row r="51" spans="1:7" ht="15.75">
      <c r="A51" s="92" t="s">
        <v>219</v>
      </c>
      <c r="B51" s="4"/>
      <c r="C51" s="4"/>
      <c r="D51" s="4"/>
      <c r="E51" s="4"/>
      <c r="F51" s="4"/>
      <c r="G51" s="4"/>
    </row>
    <row r="52" spans="1:7" ht="15.75">
      <c r="A52" s="92" t="s">
        <v>220</v>
      </c>
      <c r="B52" s="4"/>
      <c r="C52" s="4"/>
      <c r="D52" s="4"/>
      <c r="E52" s="4"/>
      <c r="F52" s="4"/>
      <c r="G52" s="4"/>
    </row>
    <row r="53" spans="1:7" ht="15.75">
      <c r="A53" s="92" t="s">
        <v>221</v>
      </c>
      <c r="B53" s="4"/>
      <c r="C53" s="4"/>
      <c r="D53" s="4"/>
      <c r="E53" s="4"/>
      <c r="F53" s="4"/>
      <c r="G53" s="4"/>
    </row>
    <row r="54" spans="1:7" ht="15">
      <c r="A54" s="91" t="s">
        <v>214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316" t="s">
        <v>222</v>
      </c>
      <c r="B56" s="317"/>
      <c r="C56" s="317"/>
      <c r="D56" s="317"/>
      <c r="E56" s="317"/>
      <c r="F56" s="317"/>
      <c r="G56" s="317"/>
      <c r="H56" s="317"/>
    </row>
    <row r="59" ht="15.75">
      <c r="A59" s="79" t="s">
        <v>224</v>
      </c>
    </row>
    <row r="60" ht="15.75">
      <c r="A60" s="92" t="s">
        <v>225</v>
      </c>
    </row>
    <row r="61" ht="15.75">
      <c r="A61" s="92" t="s">
        <v>226</v>
      </c>
    </row>
    <row r="62" ht="15.75">
      <c r="A62" s="92" t="s">
        <v>227</v>
      </c>
    </row>
    <row r="63" ht="15">
      <c r="A63" s="91" t="s">
        <v>223</v>
      </c>
    </row>
    <row r="64" ht="15.75">
      <c r="A64" s="92" t="s">
        <v>228</v>
      </c>
    </row>
    <row r="66" ht="15.75">
      <c r="A66" s="138" t="s">
        <v>322</v>
      </c>
    </row>
    <row r="67" ht="15.75">
      <c r="A67" s="138" t="s">
        <v>323</v>
      </c>
    </row>
    <row r="68" ht="15.75">
      <c r="A68" s="139" t="s">
        <v>324</v>
      </c>
    </row>
    <row r="69" ht="15.75">
      <c r="A69" s="139" t="s">
        <v>325</v>
      </c>
    </row>
    <row r="70" ht="15.75">
      <c r="A70" s="139" t="s">
        <v>326</v>
      </c>
    </row>
    <row r="71" ht="15.75">
      <c r="A71" s="139" t="s">
        <v>327</v>
      </c>
    </row>
    <row r="72" ht="15.75">
      <c r="A72" s="139" t="s">
        <v>328</v>
      </c>
    </row>
    <row r="73" ht="15.75">
      <c r="A73" s="139" t="s">
        <v>329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22">
      <selection activeCell="A1" sqref="A1:B43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2" ht="27" customHeight="1">
      <c r="A1" s="302" t="s">
        <v>94</v>
      </c>
      <c r="B1" s="305"/>
    </row>
    <row r="2" spans="1:7" ht="71.25" customHeight="1">
      <c r="A2" s="303" t="s">
        <v>293</v>
      </c>
      <c r="B2" s="303"/>
      <c r="C2" s="99"/>
      <c r="D2" s="99"/>
      <c r="E2" s="99"/>
      <c r="F2" s="99"/>
      <c r="G2" s="99"/>
    </row>
    <row r="3" spans="1:7" ht="24" customHeight="1">
      <c r="A3" s="95"/>
      <c r="B3" s="95"/>
      <c r="C3" s="99"/>
      <c r="D3" s="99"/>
      <c r="E3" s="99"/>
      <c r="F3" s="99"/>
      <c r="G3" s="99"/>
    </row>
    <row r="4" ht="22.5" customHeight="1">
      <c r="A4" s="4" t="s">
        <v>230</v>
      </c>
    </row>
    <row r="5" spans="1:2" ht="18">
      <c r="A5" s="55" t="s">
        <v>234</v>
      </c>
      <c r="B5" s="54" t="s">
        <v>240</v>
      </c>
    </row>
    <row r="6" spans="1:2" ht="15">
      <c r="A6" s="53" t="s">
        <v>339</v>
      </c>
      <c r="B6" s="53"/>
    </row>
    <row r="7" spans="1:2" ht="15">
      <c r="A7" s="100" t="s">
        <v>340</v>
      </c>
      <c r="B7" s="53"/>
    </row>
    <row r="8" spans="1:2" ht="15">
      <c r="A8" s="53" t="s">
        <v>341</v>
      </c>
      <c r="B8" s="53"/>
    </row>
    <row r="9" spans="1:2" ht="15">
      <c r="A9" s="53" t="s">
        <v>342</v>
      </c>
      <c r="B9" s="53"/>
    </row>
    <row r="10" spans="1:2" ht="15">
      <c r="A10" s="53" t="s">
        <v>343</v>
      </c>
      <c r="B10" s="53"/>
    </row>
    <row r="11" spans="1:2" ht="15">
      <c r="A11" s="53" t="s">
        <v>344</v>
      </c>
      <c r="B11" s="53"/>
    </row>
    <row r="12" spans="1:2" ht="15">
      <c r="A12" s="53" t="s">
        <v>345</v>
      </c>
      <c r="B12" s="53"/>
    </row>
    <row r="13" spans="1:2" ht="15">
      <c r="A13" s="53" t="s">
        <v>346</v>
      </c>
      <c r="B13" s="53"/>
    </row>
    <row r="14" spans="1:2" ht="15">
      <c r="A14" s="98" t="s">
        <v>243</v>
      </c>
      <c r="B14" s="103"/>
    </row>
    <row r="15" spans="1:2" ht="30">
      <c r="A15" s="101" t="s">
        <v>235</v>
      </c>
      <c r="B15" s="53"/>
    </row>
    <row r="16" spans="1:2" ht="30">
      <c r="A16" s="101" t="s">
        <v>236</v>
      </c>
      <c r="B16" s="53"/>
    </row>
    <row r="17" spans="1:2" ht="15">
      <c r="A17" s="102" t="s">
        <v>237</v>
      </c>
      <c r="B17" s="53"/>
    </row>
    <row r="18" spans="1:2" ht="15">
      <c r="A18" s="102" t="s">
        <v>238</v>
      </c>
      <c r="B18" s="53"/>
    </row>
    <row r="19" spans="1:2" ht="15">
      <c r="A19" s="53" t="s">
        <v>241</v>
      </c>
      <c r="B19" s="53"/>
    </row>
    <row r="20" spans="1:2" ht="15">
      <c r="A20" s="64" t="s">
        <v>239</v>
      </c>
      <c r="B20" s="53"/>
    </row>
    <row r="21" spans="1:2" ht="31.5">
      <c r="A21" s="104" t="s">
        <v>242</v>
      </c>
      <c r="B21" s="31"/>
    </row>
    <row r="22" spans="1:2" ht="15.75">
      <c r="A22" s="56" t="s">
        <v>93</v>
      </c>
      <c r="B22" s="57"/>
    </row>
    <row r="25" spans="1:2" ht="18">
      <c r="A25" s="55" t="s">
        <v>234</v>
      </c>
      <c r="B25" s="54" t="s">
        <v>240</v>
      </c>
    </row>
    <row r="26" spans="1:2" ht="15">
      <c r="A26" s="53" t="s">
        <v>339</v>
      </c>
      <c r="B26" s="53"/>
    </row>
    <row r="27" spans="1:2" ht="15">
      <c r="A27" s="100" t="s">
        <v>340</v>
      </c>
      <c r="B27" s="53"/>
    </row>
    <row r="28" spans="1:2" ht="15">
      <c r="A28" s="53" t="s">
        <v>341</v>
      </c>
      <c r="B28" s="53"/>
    </row>
    <row r="29" spans="1:2" ht="15">
      <c r="A29" s="53" t="s">
        <v>342</v>
      </c>
      <c r="B29" s="53"/>
    </row>
    <row r="30" spans="1:2" ht="15">
      <c r="A30" s="53" t="s">
        <v>343</v>
      </c>
      <c r="B30" s="53"/>
    </row>
    <row r="31" spans="1:2" ht="15">
      <c r="A31" s="53" t="s">
        <v>344</v>
      </c>
      <c r="B31" s="53"/>
    </row>
    <row r="32" spans="1:2" ht="15">
      <c r="A32" s="53" t="s">
        <v>345</v>
      </c>
      <c r="B32" s="53"/>
    </row>
    <row r="33" spans="1:2" ht="15">
      <c r="A33" s="53" t="s">
        <v>346</v>
      </c>
      <c r="B33" s="53"/>
    </row>
    <row r="34" spans="1:2" ht="15">
      <c r="A34" s="98" t="s">
        <v>243</v>
      </c>
      <c r="B34" s="103"/>
    </row>
    <row r="35" spans="1:2" ht="30">
      <c r="A35" s="101" t="s">
        <v>235</v>
      </c>
      <c r="B35" s="53"/>
    </row>
    <row r="36" spans="1:2" ht="30">
      <c r="A36" s="101" t="s">
        <v>236</v>
      </c>
      <c r="B36" s="53"/>
    </row>
    <row r="37" spans="1:2" ht="15">
      <c r="A37" s="102" t="s">
        <v>237</v>
      </c>
      <c r="B37" s="53"/>
    </row>
    <row r="38" spans="1:2" ht="15">
      <c r="A38" s="102" t="s">
        <v>238</v>
      </c>
      <c r="B38" s="53"/>
    </row>
    <row r="39" spans="1:2" ht="15">
      <c r="A39" s="53" t="s">
        <v>241</v>
      </c>
      <c r="B39" s="53"/>
    </row>
    <row r="40" spans="1:2" ht="15">
      <c r="A40" s="64" t="s">
        <v>239</v>
      </c>
      <c r="B40" s="53"/>
    </row>
    <row r="41" spans="1:2" ht="31.5">
      <c r="A41" s="104" t="s">
        <v>242</v>
      </c>
      <c r="B41" s="31"/>
    </row>
    <row r="42" spans="1:2" ht="15.75">
      <c r="A42" s="56" t="s">
        <v>93</v>
      </c>
      <c r="B42" s="57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302" t="s">
        <v>94</v>
      </c>
      <c r="B1" s="307"/>
      <c r="C1" s="307"/>
      <c r="D1" s="307"/>
    </row>
    <row r="2" spans="1:4" ht="48.75" customHeight="1">
      <c r="A2" s="303" t="s">
        <v>303</v>
      </c>
      <c r="B2" s="307"/>
      <c r="C2" s="307"/>
      <c r="D2" s="306"/>
    </row>
    <row r="3" spans="1:3" ht="21" customHeight="1">
      <c r="A3" s="95"/>
      <c r="B3" s="96"/>
      <c r="C3" s="96"/>
    </row>
    <row r="4" ht="15">
      <c r="A4" s="4" t="s">
        <v>230</v>
      </c>
    </row>
    <row r="5" spans="1:4" ht="25.5">
      <c r="A5" s="54" t="s">
        <v>196</v>
      </c>
      <c r="B5" s="3" t="s">
        <v>358</v>
      </c>
      <c r="C5" s="124" t="s">
        <v>294</v>
      </c>
      <c r="D5" s="124" t="s">
        <v>296</v>
      </c>
    </row>
    <row r="6" spans="1:4" ht="15">
      <c r="A6" s="16" t="s">
        <v>831</v>
      </c>
      <c r="B6" s="5" t="s">
        <v>506</v>
      </c>
      <c r="C6" s="38"/>
      <c r="D6" s="38"/>
    </row>
    <row r="7" spans="1:4" ht="15">
      <c r="A7" s="25" t="s">
        <v>507</v>
      </c>
      <c r="B7" s="25" t="s">
        <v>506</v>
      </c>
      <c r="C7" s="38"/>
      <c r="D7" s="38"/>
    </row>
    <row r="8" spans="1:4" ht="15">
      <c r="A8" s="25" t="s">
        <v>508</v>
      </c>
      <c r="B8" s="25" t="s">
        <v>506</v>
      </c>
      <c r="C8" s="38"/>
      <c r="D8" s="38"/>
    </row>
    <row r="9" spans="1:4" ht="30">
      <c r="A9" s="16" t="s">
        <v>509</v>
      </c>
      <c r="B9" s="5" t="s">
        <v>510</v>
      </c>
      <c r="C9" s="38"/>
      <c r="D9" s="38"/>
    </row>
    <row r="10" spans="1:4" ht="15">
      <c r="A10" s="16" t="s">
        <v>830</v>
      </c>
      <c r="B10" s="5" t="s">
        <v>511</v>
      </c>
      <c r="C10" s="38"/>
      <c r="D10" s="38"/>
    </row>
    <row r="11" spans="1:4" ht="15">
      <c r="A11" s="25" t="s">
        <v>507</v>
      </c>
      <c r="B11" s="25" t="s">
        <v>511</v>
      </c>
      <c r="C11" s="38"/>
      <c r="D11" s="38"/>
    </row>
    <row r="12" spans="1:4" ht="15">
      <c r="A12" s="25" t="s">
        <v>508</v>
      </c>
      <c r="B12" s="25" t="s">
        <v>512</v>
      </c>
      <c r="C12" s="38"/>
      <c r="D12" s="38"/>
    </row>
    <row r="13" spans="1:4" ht="15">
      <c r="A13" s="15" t="s">
        <v>829</v>
      </c>
      <c r="B13" s="9" t="s">
        <v>513</v>
      </c>
      <c r="C13" s="38"/>
      <c r="D13" s="38"/>
    </row>
    <row r="14" spans="1:4" ht="15">
      <c r="A14" s="29" t="s">
        <v>834</v>
      </c>
      <c r="B14" s="5" t="s">
        <v>514</v>
      </c>
      <c r="C14" s="38"/>
      <c r="D14" s="38"/>
    </row>
    <row r="15" spans="1:4" ht="15">
      <c r="A15" s="25" t="s">
        <v>515</v>
      </c>
      <c r="B15" s="25" t="s">
        <v>514</v>
      </c>
      <c r="C15" s="38"/>
      <c r="D15" s="38"/>
    </row>
    <row r="16" spans="1:4" ht="15">
      <c r="A16" s="25" t="s">
        <v>516</v>
      </c>
      <c r="B16" s="25" t="s">
        <v>514</v>
      </c>
      <c r="C16" s="38"/>
      <c r="D16" s="38"/>
    </row>
    <row r="17" spans="1:4" ht="15">
      <c r="A17" s="29" t="s">
        <v>835</v>
      </c>
      <c r="B17" s="5" t="s">
        <v>517</v>
      </c>
      <c r="C17" s="38"/>
      <c r="D17" s="38"/>
    </row>
    <row r="18" spans="1:4" ht="15">
      <c r="A18" s="25" t="s">
        <v>508</v>
      </c>
      <c r="B18" s="25" t="s">
        <v>517</v>
      </c>
      <c r="C18" s="38"/>
      <c r="D18" s="38"/>
    </row>
    <row r="19" spans="1:4" ht="15">
      <c r="A19" s="17" t="s">
        <v>518</v>
      </c>
      <c r="B19" s="5" t="s">
        <v>519</v>
      </c>
      <c r="C19" s="38"/>
      <c r="D19" s="38"/>
    </row>
    <row r="20" spans="1:4" ht="15">
      <c r="A20" s="17" t="s">
        <v>836</v>
      </c>
      <c r="B20" s="5" t="s">
        <v>520</v>
      </c>
      <c r="C20" s="38"/>
      <c r="D20" s="38"/>
    </row>
    <row r="21" spans="1:4" ht="15">
      <c r="A21" s="25" t="s">
        <v>516</v>
      </c>
      <c r="B21" s="25" t="s">
        <v>520</v>
      </c>
      <c r="C21" s="38"/>
      <c r="D21" s="38"/>
    </row>
    <row r="22" spans="1:4" ht="15">
      <c r="A22" s="25" t="s">
        <v>508</v>
      </c>
      <c r="B22" s="25" t="s">
        <v>520</v>
      </c>
      <c r="C22" s="38"/>
      <c r="D22" s="38"/>
    </row>
    <row r="23" spans="1:4" ht="15">
      <c r="A23" s="30" t="s">
        <v>832</v>
      </c>
      <c r="B23" s="9" t="s">
        <v>521</v>
      </c>
      <c r="C23" s="38"/>
      <c r="D23" s="38"/>
    </row>
    <row r="24" spans="1:4" ht="15">
      <c r="A24" s="29" t="s">
        <v>522</v>
      </c>
      <c r="B24" s="5" t="s">
        <v>523</v>
      </c>
      <c r="C24" s="38"/>
      <c r="D24" s="38"/>
    </row>
    <row r="25" spans="1:4" ht="15">
      <c r="A25" s="29" t="s">
        <v>524</v>
      </c>
      <c r="B25" s="5" t="s">
        <v>525</v>
      </c>
      <c r="C25" s="38"/>
      <c r="D25" s="38"/>
    </row>
    <row r="26" spans="1:4" ht="15">
      <c r="A26" s="29" t="s">
        <v>528</v>
      </c>
      <c r="B26" s="5" t="s">
        <v>529</v>
      </c>
      <c r="C26" s="38"/>
      <c r="D26" s="38"/>
    </row>
    <row r="27" spans="1:4" ht="15">
      <c r="A27" s="29" t="s">
        <v>530</v>
      </c>
      <c r="B27" s="5" t="s">
        <v>531</v>
      </c>
      <c r="C27" s="38"/>
      <c r="D27" s="38"/>
    </row>
    <row r="28" spans="1:4" ht="15">
      <c r="A28" s="29" t="s">
        <v>532</v>
      </c>
      <c r="B28" s="5" t="s">
        <v>533</v>
      </c>
      <c r="C28" s="38"/>
      <c r="D28" s="38"/>
    </row>
    <row r="29" spans="1:4" ht="15">
      <c r="A29" s="59" t="s">
        <v>833</v>
      </c>
      <c r="B29" s="60" t="s">
        <v>534</v>
      </c>
      <c r="C29" s="38"/>
      <c r="D29" s="38"/>
    </row>
    <row r="30" spans="1:4" ht="15">
      <c r="A30" s="29" t="s">
        <v>535</v>
      </c>
      <c r="B30" s="5" t="s">
        <v>536</v>
      </c>
      <c r="C30" s="38"/>
      <c r="D30" s="38"/>
    </row>
    <row r="31" spans="1:4" ht="15">
      <c r="A31" s="16" t="s">
        <v>537</v>
      </c>
      <c r="B31" s="5" t="s">
        <v>538</v>
      </c>
      <c r="C31" s="38"/>
      <c r="D31" s="38"/>
    </row>
    <row r="32" spans="1:4" ht="15">
      <c r="A32" s="29" t="s">
        <v>837</v>
      </c>
      <c r="B32" s="5" t="s">
        <v>539</v>
      </c>
      <c r="C32" s="38"/>
      <c r="D32" s="38"/>
    </row>
    <row r="33" spans="1:4" ht="15">
      <c r="A33" s="25" t="s">
        <v>508</v>
      </c>
      <c r="B33" s="25" t="s">
        <v>539</v>
      </c>
      <c r="C33" s="38"/>
      <c r="D33" s="38"/>
    </row>
    <row r="34" spans="1:4" ht="15">
      <c r="A34" s="29" t="s">
        <v>838</v>
      </c>
      <c r="B34" s="5" t="s">
        <v>540</v>
      </c>
      <c r="C34" s="38"/>
      <c r="D34" s="38"/>
    </row>
    <row r="35" spans="1:4" ht="15">
      <c r="A35" s="25" t="s">
        <v>541</v>
      </c>
      <c r="B35" s="25" t="s">
        <v>540</v>
      </c>
      <c r="C35" s="38"/>
      <c r="D35" s="38"/>
    </row>
    <row r="36" spans="1:4" ht="15">
      <c r="A36" s="25" t="s">
        <v>542</v>
      </c>
      <c r="B36" s="25" t="s">
        <v>540</v>
      </c>
      <c r="C36" s="38"/>
      <c r="D36" s="38"/>
    </row>
    <row r="37" spans="1:4" ht="15">
      <c r="A37" s="25" t="s">
        <v>543</v>
      </c>
      <c r="B37" s="25" t="s">
        <v>540</v>
      </c>
      <c r="C37" s="38"/>
      <c r="D37" s="38"/>
    </row>
    <row r="38" spans="1:4" ht="15">
      <c r="A38" s="25" t="s">
        <v>508</v>
      </c>
      <c r="B38" s="25" t="s">
        <v>540</v>
      </c>
      <c r="C38" s="38"/>
      <c r="D38" s="38"/>
    </row>
    <row r="39" spans="1:4" ht="15">
      <c r="A39" s="59" t="s">
        <v>839</v>
      </c>
      <c r="B39" s="60" t="s">
        <v>544</v>
      </c>
      <c r="C39" s="38"/>
      <c r="D39" s="38"/>
    </row>
    <row r="42" spans="1:4" ht="25.5">
      <c r="A42" s="54" t="s">
        <v>196</v>
      </c>
      <c r="B42" s="3" t="s">
        <v>358</v>
      </c>
      <c r="C42" s="124" t="s">
        <v>294</v>
      </c>
      <c r="D42" s="124" t="s">
        <v>295</v>
      </c>
    </row>
    <row r="43" spans="1:4" ht="15">
      <c r="A43" s="29" t="s">
        <v>23</v>
      </c>
      <c r="B43" s="5" t="s">
        <v>670</v>
      </c>
      <c r="C43" s="38"/>
      <c r="D43" s="38"/>
    </row>
    <row r="44" spans="1:4" ht="15">
      <c r="A44" s="69" t="s">
        <v>507</v>
      </c>
      <c r="B44" s="69" t="s">
        <v>670</v>
      </c>
      <c r="C44" s="38"/>
      <c r="D44" s="38"/>
    </row>
    <row r="45" spans="1:4" ht="30">
      <c r="A45" s="16" t="s">
        <v>671</v>
      </c>
      <c r="B45" s="5" t="s">
        <v>672</v>
      </c>
      <c r="C45" s="38"/>
      <c r="D45" s="38"/>
    </row>
    <row r="46" spans="1:4" ht="15">
      <c r="A46" s="29" t="s">
        <v>90</v>
      </c>
      <c r="B46" s="5" t="s">
        <v>673</v>
      </c>
      <c r="C46" s="38"/>
      <c r="D46" s="38"/>
    </row>
    <row r="47" spans="1:4" ht="15">
      <c r="A47" s="69" t="s">
        <v>507</v>
      </c>
      <c r="B47" s="69" t="s">
        <v>673</v>
      </c>
      <c r="C47" s="38"/>
      <c r="D47" s="38"/>
    </row>
    <row r="48" spans="1:4" ht="15">
      <c r="A48" s="15" t="s">
        <v>43</v>
      </c>
      <c r="B48" s="9" t="s">
        <v>674</v>
      </c>
      <c r="C48" s="38"/>
      <c r="D48" s="38"/>
    </row>
    <row r="49" spans="1:4" ht="15">
      <c r="A49" s="16" t="s">
        <v>91</v>
      </c>
      <c r="B49" s="5" t="s">
        <v>675</v>
      </c>
      <c r="C49" s="38"/>
      <c r="D49" s="38"/>
    </row>
    <row r="50" spans="1:4" ht="15">
      <c r="A50" s="69" t="s">
        <v>515</v>
      </c>
      <c r="B50" s="69" t="s">
        <v>675</v>
      </c>
      <c r="C50" s="38"/>
      <c r="D50" s="38"/>
    </row>
    <row r="51" spans="1:4" ht="15">
      <c r="A51" s="29" t="s">
        <v>676</v>
      </c>
      <c r="B51" s="5" t="s">
        <v>677</v>
      </c>
      <c r="C51" s="38"/>
      <c r="D51" s="38"/>
    </row>
    <row r="52" spans="1:4" ht="15">
      <c r="A52" s="17" t="s">
        <v>92</v>
      </c>
      <c r="B52" s="5" t="s">
        <v>678</v>
      </c>
      <c r="C52" s="38"/>
      <c r="D52" s="38"/>
    </row>
    <row r="53" spans="1:4" ht="15">
      <c r="A53" s="69" t="s">
        <v>516</v>
      </c>
      <c r="B53" s="69" t="s">
        <v>678</v>
      </c>
      <c r="C53" s="38"/>
      <c r="D53" s="38"/>
    </row>
    <row r="54" spans="1:4" ht="15">
      <c r="A54" s="29" t="s">
        <v>679</v>
      </c>
      <c r="B54" s="5" t="s">
        <v>680</v>
      </c>
      <c r="C54" s="38"/>
      <c r="D54" s="38"/>
    </row>
    <row r="55" spans="1:4" ht="15">
      <c r="A55" s="30" t="s">
        <v>44</v>
      </c>
      <c r="B55" s="9" t="s">
        <v>681</v>
      </c>
      <c r="C55" s="38"/>
      <c r="D55" s="38"/>
    </row>
    <row r="56" spans="1:4" ht="15">
      <c r="A56" s="30" t="s">
        <v>685</v>
      </c>
      <c r="B56" s="9" t="s">
        <v>686</v>
      </c>
      <c r="C56" s="38"/>
      <c r="D56" s="38"/>
    </row>
    <row r="57" spans="1:4" ht="15">
      <c r="A57" s="30" t="s">
        <v>687</v>
      </c>
      <c r="B57" s="9" t="s">
        <v>688</v>
      </c>
      <c r="C57" s="38"/>
      <c r="D57" s="38"/>
    </row>
    <row r="58" spans="1:4" ht="15">
      <c r="A58" s="30" t="s">
        <v>691</v>
      </c>
      <c r="B58" s="9" t="s">
        <v>692</v>
      </c>
      <c r="C58" s="38"/>
      <c r="D58" s="38"/>
    </row>
    <row r="59" spans="1:4" ht="15">
      <c r="A59" s="15" t="s">
        <v>229</v>
      </c>
      <c r="B59" s="9" t="s">
        <v>693</v>
      </c>
      <c r="C59" s="38"/>
      <c r="D59" s="38"/>
    </row>
    <row r="60" spans="1:4" ht="15">
      <c r="A60" s="20" t="s">
        <v>694</v>
      </c>
      <c r="B60" s="9" t="s">
        <v>693</v>
      </c>
      <c r="C60" s="38"/>
      <c r="D60" s="38"/>
    </row>
    <row r="61" spans="1:4" ht="15">
      <c r="A61" s="126" t="s">
        <v>46</v>
      </c>
      <c r="B61" s="60" t="s">
        <v>695</v>
      </c>
      <c r="C61" s="38"/>
      <c r="D61" s="38"/>
    </row>
    <row r="62" spans="1:4" ht="15">
      <c r="A62" s="16" t="s">
        <v>696</v>
      </c>
      <c r="B62" s="5" t="s">
        <v>697</v>
      </c>
      <c r="C62" s="38"/>
      <c r="D62" s="38"/>
    </row>
    <row r="63" spans="1:4" ht="15">
      <c r="A63" s="17" t="s">
        <v>698</v>
      </c>
      <c r="B63" s="5" t="s">
        <v>699</v>
      </c>
      <c r="C63" s="38"/>
      <c r="D63" s="38"/>
    </row>
    <row r="64" spans="1:4" ht="15">
      <c r="A64" s="29" t="s">
        <v>700</v>
      </c>
      <c r="B64" s="5" t="s">
        <v>701</v>
      </c>
      <c r="C64" s="38"/>
      <c r="D64" s="38"/>
    </row>
    <row r="65" spans="1:4" ht="15">
      <c r="A65" s="29" t="s">
        <v>28</v>
      </c>
      <c r="B65" s="5" t="s">
        <v>702</v>
      </c>
      <c r="C65" s="38"/>
      <c r="D65" s="38"/>
    </row>
    <row r="66" spans="1:4" ht="15">
      <c r="A66" s="69" t="s">
        <v>541</v>
      </c>
      <c r="B66" s="69" t="s">
        <v>702</v>
      </c>
      <c r="C66" s="38"/>
      <c r="D66" s="38"/>
    </row>
    <row r="67" spans="1:4" ht="15">
      <c r="A67" s="69" t="s">
        <v>542</v>
      </c>
      <c r="B67" s="69" t="s">
        <v>702</v>
      </c>
      <c r="C67" s="38"/>
      <c r="D67" s="38"/>
    </row>
    <row r="68" spans="1:4" ht="15">
      <c r="A68" s="77" t="s">
        <v>543</v>
      </c>
      <c r="B68" s="77" t="s">
        <v>702</v>
      </c>
      <c r="C68" s="38"/>
      <c r="D68" s="38"/>
    </row>
    <row r="69" spans="1:4" ht="15">
      <c r="A69" s="59" t="s">
        <v>47</v>
      </c>
      <c r="B69" s="60" t="s">
        <v>703</v>
      </c>
      <c r="C69" s="38"/>
      <c r="D69" s="38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C1">
      <selection activeCell="M7" sqref="M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5" width="17.00390625" style="0" customWidth="1"/>
    <col min="6" max="6" width="17.57421875" style="0" customWidth="1"/>
    <col min="7" max="7" width="22.7109375" style="0" hidden="1" customWidth="1"/>
    <col min="8" max="8" width="22.57421875" style="0" hidden="1" customWidth="1"/>
    <col min="9" max="10" width="19.8515625" style="0" customWidth="1"/>
    <col min="11" max="11" width="15.140625" style="0" customWidth="1"/>
    <col min="12" max="12" width="16.421875" style="0" customWidth="1"/>
    <col min="13" max="13" width="15.421875" style="0" customWidth="1"/>
  </cols>
  <sheetData>
    <row r="1" spans="1:13" ht="23.25" customHeight="1">
      <c r="A1" s="314" t="s">
        <v>764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</row>
    <row r="2" spans="1:13" ht="25.5" customHeight="1">
      <c r="A2" s="302" t="s">
        <v>747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ht="21.75" customHeight="1">
      <c r="A3" s="318" t="s">
        <v>123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</row>
    <row r="4" ht="20.25" customHeight="1">
      <c r="A4" s="4" t="s">
        <v>230</v>
      </c>
    </row>
    <row r="5" spans="1:13" ht="61.5" customHeight="1">
      <c r="A5" s="54" t="s">
        <v>196</v>
      </c>
      <c r="B5" s="3" t="s">
        <v>358</v>
      </c>
      <c r="C5" s="234" t="s">
        <v>887</v>
      </c>
      <c r="D5" s="234" t="s">
        <v>888</v>
      </c>
      <c r="E5" s="234" t="s">
        <v>896</v>
      </c>
      <c r="F5" s="234" t="s">
        <v>889</v>
      </c>
      <c r="G5" s="121" t="s">
        <v>290</v>
      </c>
      <c r="H5" s="121" t="s">
        <v>290</v>
      </c>
      <c r="I5" s="234" t="s">
        <v>890</v>
      </c>
      <c r="J5" s="234" t="s">
        <v>897</v>
      </c>
      <c r="K5" s="236" t="s">
        <v>891</v>
      </c>
      <c r="L5" s="236" t="s">
        <v>892</v>
      </c>
      <c r="M5" s="236" t="s">
        <v>898</v>
      </c>
    </row>
    <row r="6" spans="1:13" ht="26.25" customHeight="1">
      <c r="A6" s="122" t="s">
        <v>288</v>
      </c>
      <c r="B6" s="5" t="s">
        <v>527</v>
      </c>
      <c r="C6" s="148">
        <v>31281400</v>
      </c>
      <c r="D6" s="148">
        <v>31345118</v>
      </c>
      <c r="E6" s="148">
        <v>31403792</v>
      </c>
      <c r="F6" s="148">
        <v>48611383</v>
      </c>
      <c r="G6" s="38"/>
      <c r="H6" s="38"/>
      <c r="I6" s="165">
        <v>48803553</v>
      </c>
      <c r="J6" s="165">
        <v>48987957</v>
      </c>
      <c r="K6" s="196">
        <f>SUM(C6+F6)</f>
        <v>79892783</v>
      </c>
      <c r="L6" s="196">
        <f>SUM(D6+I6)</f>
        <v>80148671</v>
      </c>
      <c r="M6" s="196">
        <v>80391749</v>
      </c>
    </row>
    <row r="7" spans="1:13" ht="26.25" customHeight="1">
      <c r="A7" s="122" t="s">
        <v>289</v>
      </c>
      <c r="B7" s="5" t="s">
        <v>527</v>
      </c>
      <c r="C7" s="147"/>
      <c r="D7" s="147"/>
      <c r="E7" s="147"/>
      <c r="F7" s="147"/>
      <c r="G7" s="38"/>
      <c r="H7" s="38"/>
      <c r="I7" s="38"/>
      <c r="J7" s="38"/>
      <c r="K7" s="196"/>
      <c r="L7" s="196"/>
      <c r="M7" s="196"/>
    </row>
    <row r="8" spans="1:13" ht="22.5" customHeight="1">
      <c r="A8" s="54" t="s">
        <v>292</v>
      </c>
      <c r="B8" s="54"/>
      <c r="C8" s="148"/>
      <c r="D8" s="148"/>
      <c r="E8" s="148"/>
      <c r="F8" s="235"/>
      <c r="G8" s="38"/>
      <c r="H8" s="38"/>
      <c r="I8" s="38"/>
      <c r="J8" s="38"/>
      <c r="K8" s="196"/>
      <c r="L8" s="196"/>
      <c r="M8" s="196"/>
    </row>
    <row r="10" ht="15">
      <c r="J10" s="164"/>
    </row>
  </sheetData>
  <sheetProtection/>
  <mergeCells count="3">
    <mergeCell ref="A1:M1"/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00.00390625" style="0" customWidth="1"/>
    <col min="3" max="3" width="13.140625" style="0" customWidth="1"/>
    <col min="4" max="4" width="13.421875" style="0" customWidth="1"/>
    <col min="5" max="5" width="13.140625" style="0" customWidth="1"/>
    <col min="6" max="6" width="12.7109375" style="0" bestFit="1" customWidth="1"/>
  </cols>
  <sheetData>
    <row r="1" spans="1:8" ht="28.5" customHeight="1">
      <c r="A1" s="314" t="s">
        <v>763</v>
      </c>
      <c r="B1" s="314"/>
      <c r="C1" s="314"/>
      <c r="D1" s="314"/>
      <c r="E1" s="314"/>
      <c r="F1" s="155"/>
      <c r="G1" s="155"/>
      <c r="H1" s="155"/>
    </row>
    <row r="2" spans="1:5" ht="21" customHeight="1">
      <c r="A2" s="302" t="s">
        <v>747</v>
      </c>
      <c r="B2" s="302"/>
      <c r="C2" s="302"/>
      <c r="D2" s="302"/>
      <c r="E2" s="302"/>
    </row>
    <row r="3" spans="1:5" ht="18.75" customHeight="1">
      <c r="A3" s="303" t="s">
        <v>122</v>
      </c>
      <c r="B3" s="303"/>
      <c r="C3" s="303"/>
      <c r="D3" s="303"/>
      <c r="E3" s="303"/>
    </row>
    <row r="4" ht="23.25" customHeight="1">
      <c r="A4" s="4" t="s">
        <v>230</v>
      </c>
    </row>
    <row r="5" spans="1:5" ht="30">
      <c r="A5" s="54" t="s">
        <v>196</v>
      </c>
      <c r="B5" s="3" t="s">
        <v>358</v>
      </c>
      <c r="C5" s="237" t="s">
        <v>240</v>
      </c>
      <c r="D5" s="236" t="s">
        <v>893</v>
      </c>
      <c r="E5" s="236" t="s">
        <v>895</v>
      </c>
    </row>
    <row r="6" spans="1:5" ht="15.75">
      <c r="A6" s="264" t="s">
        <v>754</v>
      </c>
      <c r="B6" s="263" t="s">
        <v>443</v>
      </c>
      <c r="C6" s="237"/>
      <c r="D6" s="236"/>
      <c r="E6" s="255">
        <v>81200</v>
      </c>
    </row>
    <row r="7" spans="1:5" ht="15">
      <c r="A7" s="265" t="s">
        <v>777</v>
      </c>
      <c r="B7" s="9" t="s">
        <v>443</v>
      </c>
      <c r="C7" s="237"/>
      <c r="D7" s="236"/>
      <c r="E7" s="255">
        <f>SUM(E6)</f>
        <v>81200</v>
      </c>
    </row>
    <row r="8" spans="1:5" ht="15">
      <c r="A8" s="16" t="s">
        <v>782</v>
      </c>
      <c r="B8" s="6" t="s">
        <v>445</v>
      </c>
      <c r="C8" s="156"/>
      <c r="D8" s="156"/>
      <c r="E8" s="156"/>
    </row>
    <row r="9" spans="1:5" ht="15">
      <c r="A9" s="16" t="s">
        <v>783</v>
      </c>
      <c r="B9" s="6" t="s">
        <v>445</v>
      </c>
      <c r="C9" s="156"/>
      <c r="D9" s="156"/>
      <c r="E9" s="156"/>
    </row>
    <row r="10" spans="1:5" ht="15">
      <c r="A10" s="16" t="s">
        <v>784</v>
      </c>
      <c r="B10" s="6" t="s">
        <v>445</v>
      </c>
      <c r="C10" s="156"/>
      <c r="D10" s="156"/>
      <c r="E10" s="156"/>
    </row>
    <row r="11" spans="1:5" ht="15">
      <c r="A11" s="16" t="s">
        <v>785</v>
      </c>
      <c r="B11" s="6" t="s">
        <v>445</v>
      </c>
      <c r="C11" s="156"/>
      <c r="D11" s="156"/>
      <c r="E11" s="156"/>
    </row>
    <row r="12" spans="1:5" ht="15">
      <c r="A12" s="17" t="s">
        <v>741</v>
      </c>
      <c r="B12" s="6" t="s">
        <v>445</v>
      </c>
      <c r="C12" s="156">
        <v>849600</v>
      </c>
      <c r="D12" s="156"/>
      <c r="E12" s="156">
        <v>250000</v>
      </c>
    </row>
    <row r="13" spans="1:5" ht="15">
      <c r="A13" s="17" t="s">
        <v>742</v>
      </c>
      <c r="B13" s="6" t="s">
        <v>445</v>
      </c>
      <c r="C13" s="156">
        <v>250000</v>
      </c>
      <c r="D13" s="156"/>
      <c r="E13" s="156"/>
    </row>
    <row r="14" spans="1:5" ht="15">
      <c r="A14" s="20" t="s">
        <v>301</v>
      </c>
      <c r="B14" s="18" t="s">
        <v>445</v>
      </c>
      <c r="C14" s="159">
        <f>SUM(C8:C13)</f>
        <v>1099600</v>
      </c>
      <c r="D14" s="159"/>
      <c r="E14" s="159">
        <f>SUM(E8:E13)</f>
        <v>250000</v>
      </c>
    </row>
    <row r="15" spans="1:5" ht="15">
      <c r="A15" s="16" t="s">
        <v>788</v>
      </c>
      <c r="B15" s="6" t="s">
        <v>446</v>
      </c>
      <c r="C15" s="156"/>
      <c r="D15" s="156"/>
      <c r="E15" s="156"/>
    </row>
    <row r="16" spans="1:5" ht="15">
      <c r="A16" s="21" t="s">
        <v>300</v>
      </c>
      <c r="B16" s="18" t="s">
        <v>446</v>
      </c>
      <c r="C16" s="159"/>
      <c r="D16" s="159"/>
      <c r="E16" s="159"/>
    </row>
    <row r="17" spans="1:5" ht="15">
      <c r="A17" s="16" t="s">
        <v>789</v>
      </c>
      <c r="B17" s="6" t="s">
        <v>447</v>
      </c>
      <c r="C17" s="156">
        <v>200000</v>
      </c>
      <c r="D17" s="156"/>
      <c r="E17" s="156"/>
    </row>
    <row r="18" spans="1:5" ht="15">
      <c r="A18" s="16" t="s">
        <v>790</v>
      </c>
      <c r="B18" s="6" t="s">
        <v>447</v>
      </c>
      <c r="C18" s="156"/>
      <c r="D18" s="156"/>
      <c r="E18" s="156"/>
    </row>
    <row r="19" spans="1:5" ht="15">
      <c r="A19" s="17" t="s">
        <v>791</v>
      </c>
      <c r="B19" s="6" t="s">
        <v>447</v>
      </c>
      <c r="C19" s="156"/>
      <c r="D19" s="156"/>
      <c r="E19" s="156"/>
    </row>
    <row r="20" spans="1:5" ht="15">
      <c r="A20" s="17" t="s">
        <v>792</v>
      </c>
      <c r="B20" s="6" t="s">
        <v>447</v>
      </c>
      <c r="C20" s="156"/>
      <c r="D20" s="156"/>
      <c r="E20" s="156"/>
    </row>
    <row r="21" spans="1:5" ht="15">
      <c r="A21" s="17" t="s">
        <v>793</v>
      </c>
      <c r="B21" s="6" t="s">
        <v>447</v>
      </c>
      <c r="C21" s="156"/>
      <c r="D21" s="156"/>
      <c r="E21" s="156"/>
    </row>
    <row r="22" spans="1:5" ht="30">
      <c r="A22" s="22" t="s">
        <v>794</v>
      </c>
      <c r="B22" s="6" t="s">
        <v>447</v>
      </c>
      <c r="C22" s="156"/>
      <c r="D22" s="156"/>
      <c r="E22" s="156"/>
    </row>
    <row r="23" spans="1:5" ht="15">
      <c r="A23" s="15" t="s">
        <v>299</v>
      </c>
      <c r="B23" s="18" t="s">
        <v>447</v>
      </c>
      <c r="C23" s="159">
        <f>SUM(C17:C22)</f>
        <v>200000</v>
      </c>
      <c r="D23" s="159">
        <f>SUM(D17:D22)</f>
        <v>0</v>
      </c>
      <c r="E23" s="159">
        <v>0</v>
      </c>
    </row>
    <row r="24" spans="1:5" ht="15">
      <c r="A24" s="16" t="s">
        <v>795</v>
      </c>
      <c r="B24" s="6" t="s">
        <v>448</v>
      </c>
      <c r="C24" s="156"/>
      <c r="D24" s="156"/>
      <c r="E24" s="156"/>
    </row>
    <row r="25" spans="1:5" ht="15">
      <c r="A25" s="16" t="s">
        <v>796</v>
      </c>
      <c r="B25" s="6" t="s">
        <v>448</v>
      </c>
      <c r="C25" s="156">
        <v>600000</v>
      </c>
      <c r="D25" s="156">
        <v>600000</v>
      </c>
      <c r="E25" s="156">
        <v>600000</v>
      </c>
    </row>
    <row r="26" spans="1:5" ht="15">
      <c r="A26" s="15" t="s">
        <v>298</v>
      </c>
      <c r="B26" s="10" t="s">
        <v>448</v>
      </c>
      <c r="C26" s="159">
        <f>SUM(C24:C25)</f>
        <v>600000</v>
      </c>
      <c r="D26" s="159">
        <f>SUM(D24:D25)</f>
        <v>600000</v>
      </c>
      <c r="E26" s="159">
        <f>SUM(E24:E25)</f>
        <v>600000</v>
      </c>
    </row>
    <row r="27" spans="1:5" ht="15">
      <c r="A27" s="16" t="s">
        <v>797</v>
      </c>
      <c r="B27" s="6" t="s">
        <v>449</v>
      </c>
      <c r="C27" s="156"/>
      <c r="D27" s="156"/>
      <c r="E27" s="156"/>
    </row>
    <row r="28" spans="1:5" ht="15">
      <c r="A28" s="16" t="s">
        <v>798</v>
      </c>
      <c r="B28" s="6" t="s">
        <v>449</v>
      </c>
      <c r="C28" s="156"/>
      <c r="D28" s="156"/>
      <c r="E28" s="156"/>
    </row>
    <row r="29" spans="1:5" ht="15">
      <c r="A29" s="17" t="s">
        <v>743</v>
      </c>
      <c r="B29" s="6" t="s">
        <v>449</v>
      </c>
      <c r="C29" s="156"/>
      <c r="D29" s="156"/>
      <c r="E29" s="156"/>
    </row>
    <row r="30" spans="1:5" ht="15">
      <c r="A30" s="17" t="s">
        <v>745</v>
      </c>
      <c r="B30" s="6" t="s">
        <v>449</v>
      </c>
      <c r="C30" s="156"/>
      <c r="D30" s="156"/>
      <c r="E30" s="156"/>
    </row>
    <row r="31" spans="1:5" ht="15">
      <c r="A31" s="17" t="s">
        <v>744</v>
      </c>
      <c r="B31" s="6" t="s">
        <v>449</v>
      </c>
      <c r="C31" s="156"/>
      <c r="D31" s="156">
        <v>200000</v>
      </c>
      <c r="E31" s="156">
        <v>200000</v>
      </c>
    </row>
    <row r="32" spans="1:5" ht="15">
      <c r="A32" s="17" t="s">
        <v>802</v>
      </c>
      <c r="B32" s="6" t="s">
        <v>449</v>
      </c>
      <c r="C32" s="156"/>
      <c r="D32" s="156"/>
      <c r="E32" s="156"/>
    </row>
    <row r="33" spans="1:5" ht="15">
      <c r="A33" s="17" t="s">
        <v>803</v>
      </c>
      <c r="B33" s="6" t="s">
        <v>449</v>
      </c>
      <c r="C33" s="156"/>
      <c r="D33" s="156">
        <v>200000</v>
      </c>
      <c r="E33" s="156">
        <v>200000</v>
      </c>
    </row>
    <row r="34" spans="1:5" ht="15">
      <c r="A34" s="17" t="s">
        <v>804</v>
      </c>
      <c r="B34" s="6" t="s">
        <v>449</v>
      </c>
      <c r="C34" s="156">
        <v>300000</v>
      </c>
      <c r="D34" s="156">
        <v>300000</v>
      </c>
      <c r="E34" s="156">
        <v>300000</v>
      </c>
    </row>
    <row r="35" spans="1:5" ht="15">
      <c r="A35" s="17" t="s">
        <v>805</v>
      </c>
      <c r="B35" s="6" t="s">
        <v>449</v>
      </c>
      <c r="C35" s="156">
        <v>200000</v>
      </c>
      <c r="D35" s="156">
        <v>200000</v>
      </c>
      <c r="E35" s="156">
        <v>200000</v>
      </c>
    </row>
    <row r="36" spans="1:5" ht="15">
      <c r="A36" s="17" t="s">
        <v>806</v>
      </c>
      <c r="B36" s="6" t="s">
        <v>449</v>
      </c>
      <c r="C36" s="156"/>
      <c r="D36" s="156"/>
      <c r="E36" s="156"/>
    </row>
    <row r="37" spans="1:5" ht="30">
      <c r="A37" s="17" t="s">
        <v>807</v>
      </c>
      <c r="B37" s="6" t="s">
        <v>449</v>
      </c>
      <c r="C37" s="156">
        <v>1600000</v>
      </c>
      <c r="D37" s="156">
        <v>2499600</v>
      </c>
      <c r="E37" s="156">
        <v>2129600</v>
      </c>
    </row>
    <row r="38" spans="1:5" ht="30">
      <c r="A38" s="17" t="s">
        <v>808</v>
      </c>
      <c r="B38" s="6" t="s">
        <v>449</v>
      </c>
      <c r="C38" s="156"/>
      <c r="D38" s="156"/>
      <c r="E38" s="156">
        <v>120000</v>
      </c>
    </row>
    <row r="39" spans="1:6" ht="15">
      <c r="A39" s="15" t="s">
        <v>809</v>
      </c>
      <c r="B39" s="18" t="s">
        <v>449</v>
      </c>
      <c r="C39" s="159">
        <f>SUM(C27:C38)</f>
        <v>2100000</v>
      </c>
      <c r="D39" s="159">
        <f>SUM(D27:D38)</f>
        <v>3399600</v>
      </c>
      <c r="E39" s="159">
        <v>3149600</v>
      </c>
      <c r="F39" s="164"/>
    </row>
    <row r="40" spans="1:5" ht="15.75">
      <c r="A40" s="209" t="s">
        <v>810</v>
      </c>
      <c r="B40" s="153" t="s">
        <v>450</v>
      </c>
      <c r="C40" s="162">
        <f>SUM(C14+C16+C23+C26+C39)</f>
        <v>3999600</v>
      </c>
      <c r="D40" s="162">
        <f>SUM(D14+D16+D23+D26+D39)</f>
        <v>3999600</v>
      </c>
      <c r="E40" s="162">
        <f>SUM(E7+E14+E16+E23+E26+E39)</f>
        <v>4080800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2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92.140625" style="0" customWidth="1"/>
    <col min="3" max="3" width="14.28125" style="0" customWidth="1"/>
    <col min="4" max="4" width="15.140625" style="0" customWidth="1"/>
    <col min="5" max="5" width="15.140625" style="0" hidden="1" customWidth="1"/>
    <col min="6" max="6" width="15.57421875" style="0" customWidth="1"/>
    <col min="7" max="7" width="14.57421875" style="0" bestFit="1" customWidth="1"/>
    <col min="8" max="8" width="14.8515625" style="0" bestFit="1" customWidth="1"/>
    <col min="9" max="9" width="13.57421875" style="0" bestFit="1" customWidth="1"/>
  </cols>
  <sheetData>
    <row r="2" spans="1:8" ht="21" customHeight="1">
      <c r="A2" s="301" t="s">
        <v>772</v>
      </c>
      <c r="B2" s="301"/>
      <c r="C2" s="301"/>
      <c r="D2" s="301"/>
      <c r="E2" s="301"/>
      <c r="F2" s="301"/>
      <c r="G2" s="301"/>
      <c r="H2" s="301"/>
    </row>
    <row r="3" spans="1:8" ht="18.75" customHeight="1">
      <c r="A3" s="302" t="s">
        <v>747</v>
      </c>
      <c r="B3" s="302"/>
      <c r="C3" s="302"/>
      <c r="D3" s="302"/>
      <c r="E3" s="302"/>
      <c r="F3" s="302"/>
      <c r="G3" s="302"/>
      <c r="H3" s="302"/>
    </row>
    <row r="4" spans="1:8" ht="15" customHeight="1">
      <c r="A4" s="303" t="s">
        <v>593</v>
      </c>
      <c r="B4" s="303"/>
      <c r="C4" s="303"/>
      <c r="D4" s="303"/>
      <c r="E4" s="303"/>
      <c r="F4" s="303"/>
      <c r="G4" s="303"/>
      <c r="H4" s="303"/>
    </row>
    <row r="5" ht="15">
      <c r="A5" s="4" t="s">
        <v>230</v>
      </c>
    </row>
    <row r="6" spans="1:8" ht="45">
      <c r="A6" s="2" t="s">
        <v>357</v>
      </c>
      <c r="B6" s="3" t="s">
        <v>358</v>
      </c>
      <c r="C6" s="85" t="s">
        <v>139</v>
      </c>
      <c r="D6" s="85" t="s">
        <v>140</v>
      </c>
      <c r="E6" s="85" t="s">
        <v>141</v>
      </c>
      <c r="F6" s="224" t="s">
        <v>240</v>
      </c>
      <c r="G6" s="224" t="s">
        <v>884</v>
      </c>
      <c r="H6" s="224" t="s">
        <v>895</v>
      </c>
    </row>
    <row r="7" spans="1:8" ht="15">
      <c r="A7" s="39" t="s">
        <v>359</v>
      </c>
      <c r="B7" s="40" t="s">
        <v>360</v>
      </c>
      <c r="C7" s="166">
        <v>7220507</v>
      </c>
      <c r="D7" s="166"/>
      <c r="E7" s="166"/>
      <c r="F7" s="160">
        <v>6714690</v>
      </c>
      <c r="G7" s="160">
        <v>7220507</v>
      </c>
      <c r="H7" s="160">
        <v>8122574</v>
      </c>
    </row>
    <row r="8" spans="1:8" ht="15" hidden="1">
      <c r="A8" s="39" t="s">
        <v>361</v>
      </c>
      <c r="B8" s="41" t="s">
        <v>362</v>
      </c>
      <c r="C8" s="166"/>
      <c r="D8" s="166"/>
      <c r="E8" s="166"/>
      <c r="F8" s="160"/>
      <c r="G8" s="160"/>
      <c r="H8" s="160"/>
    </row>
    <row r="9" spans="1:8" ht="15" hidden="1">
      <c r="A9" s="39"/>
      <c r="B9" s="41" t="s">
        <v>364</v>
      </c>
      <c r="C9" s="166"/>
      <c r="D9" s="166"/>
      <c r="E9" s="166"/>
      <c r="F9" s="160"/>
      <c r="G9" s="160"/>
      <c r="H9" s="160"/>
    </row>
    <row r="10" spans="1:8" ht="15" hidden="1">
      <c r="A10" s="42"/>
      <c r="B10" s="41" t="s">
        <v>366</v>
      </c>
      <c r="C10" s="166"/>
      <c r="D10" s="166"/>
      <c r="E10" s="166"/>
      <c r="F10" s="160"/>
      <c r="G10" s="160"/>
      <c r="H10" s="160"/>
    </row>
    <row r="11" spans="1:8" ht="15">
      <c r="A11" s="42" t="s">
        <v>367</v>
      </c>
      <c r="B11" s="41" t="s">
        <v>368</v>
      </c>
      <c r="C11" s="166"/>
      <c r="D11" s="166"/>
      <c r="E11" s="166"/>
      <c r="F11" s="160"/>
      <c r="G11" s="160"/>
      <c r="H11" s="160"/>
    </row>
    <row r="12" spans="1:8" ht="15">
      <c r="A12" s="42" t="s">
        <v>369</v>
      </c>
      <c r="B12" s="41" t="s">
        <v>370</v>
      </c>
      <c r="C12" s="166"/>
      <c r="D12" s="166"/>
      <c r="E12" s="166"/>
      <c r="F12" s="160"/>
      <c r="G12" s="160"/>
      <c r="H12" s="160"/>
    </row>
    <row r="13" spans="1:8" ht="15">
      <c r="A13" s="42" t="s">
        <v>371</v>
      </c>
      <c r="B13" s="41" t="s">
        <v>372</v>
      </c>
      <c r="C13" s="166">
        <v>490152</v>
      </c>
      <c r="D13" s="166"/>
      <c r="E13" s="166"/>
      <c r="F13" s="160">
        <v>490152</v>
      </c>
      <c r="G13" s="160">
        <v>490152</v>
      </c>
      <c r="H13" s="160">
        <v>662152</v>
      </c>
    </row>
    <row r="14" spans="1:8" ht="15" hidden="1">
      <c r="A14" s="42" t="s">
        <v>373</v>
      </c>
      <c r="B14" s="41" t="s">
        <v>374</v>
      </c>
      <c r="C14" s="166"/>
      <c r="D14" s="166"/>
      <c r="E14" s="166"/>
      <c r="F14" s="160"/>
      <c r="G14" s="160"/>
      <c r="H14" s="160"/>
    </row>
    <row r="15" spans="1:8" ht="15">
      <c r="A15" s="5" t="s">
        <v>375</v>
      </c>
      <c r="B15" s="41" t="s">
        <v>376</v>
      </c>
      <c r="C15" s="166"/>
      <c r="D15" s="166"/>
      <c r="E15" s="166"/>
      <c r="F15" s="160"/>
      <c r="G15" s="160"/>
      <c r="H15" s="160"/>
    </row>
    <row r="16" spans="1:8" ht="15">
      <c r="A16" s="5" t="s">
        <v>377</v>
      </c>
      <c r="B16" s="41" t="s">
        <v>378</v>
      </c>
      <c r="C16" s="166"/>
      <c r="D16" s="166"/>
      <c r="E16" s="166"/>
      <c r="F16" s="160"/>
      <c r="G16" s="160"/>
      <c r="H16" s="160"/>
    </row>
    <row r="17" spans="1:8" ht="15" hidden="1">
      <c r="A17" s="5" t="s">
        <v>379</v>
      </c>
      <c r="B17" s="41" t="s">
        <v>380</v>
      </c>
      <c r="C17" s="166"/>
      <c r="D17" s="166"/>
      <c r="E17" s="166"/>
      <c r="F17" s="160"/>
      <c r="G17" s="160"/>
      <c r="H17" s="160"/>
    </row>
    <row r="18" spans="1:8" ht="15" hidden="1">
      <c r="A18" s="5" t="s">
        <v>381</v>
      </c>
      <c r="B18" s="41" t="s">
        <v>382</v>
      </c>
      <c r="C18" s="166"/>
      <c r="D18" s="166"/>
      <c r="E18" s="166"/>
      <c r="F18" s="160"/>
      <c r="G18" s="160"/>
      <c r="H18" s="160"/>
    </row>
    <row r="19" spans="1:8" ht="15">
      <c r="A19" s="5" t="s">
        <v>841</v>
      </c>
      <c r="B19" s="41" t="s">
        <v>383</v>
      </c>
      <c r="C19" s="166">
        <v>492862</v>
      </c>
      <c r="D19" s="166"/>
      <c r="E19" s="166"/>
      <c r="F19" s="160"/>
      <c r="G19" s="160">
        <v>492862</v>
      </c>
      <c r="H19" s="160">
        <v>801015</v>
      </c>
    </row>
    <row r="20" spans="1:8" ht="15">
      <c r="A20" s="43" t="s">
        <v>708</v>
      </c>
      <c r="B20" s="44" t="s">
        <v>385</v>
      </c>
      <c r="C20" s="166">
        <f>SUM(C7:C19)</f>
        <v>8203521</v>
      </c>
      <c r="D20" s="166"/>
      <c r="E20" s="166"/>
      <c r="F20" s="160">
        <f>SUM(F7:F19)</f>
        <v>7204842</v>
      </c>
      <c r="G20" s="160">
        <f>SUM(G7:G19)</f>
        <v>8203521</v>
      </c>
      <c r="H20" s="160">
        <f>SUM(H7:H19)</f>
        <v>9585741</v>
      </c>
    </row>
    <row r="21" spans="1:8" ht="15">
      <c r="A21" s="5" t="s">
        <v>386</v>
      </c>
      <c r="B21" s="41" t="s">
        <v>387</v>
      </c>
      <c r="C21" s="166">
        <v>3410532</v>
      </c>
      <c r="D21" s="166"/>
      <c r="E21" s="166"/>
      <c r="F21" s="160">
        <f>SUM(C21:E21)</f>
        <v>3410532</v>
      </c>
      <c r="G21" s="160">
        <v>3410532</v>
      </c>
      <c r="H21" s="160">
        <v>3410532</v>
      </c>
    </row>
    <row r="22" spans="1:8" ht="15">
      <c r="A22" s="5" t="s">
        <v>388</v>
      </c>
      <c r="B22" s="41" t="s">
        <v>389</v>
      </c>
      <c r="C22" s="166"/>
      <c r="D22" s="166"/>
      <c r="E22" s="166"/>
      <c r="F22" s="160"/>
      <c r="G22" s="160"/>
      <c r="H22" s="160">
        <v>658400</v>
      </c>
    </row>
    <row r="23" spans="1:8" ht="15">
      <c r="A23" s="6" t="s">
        <v>390</v>
      </c>
      <c r="B23" s="41" t="s">
        <v>391</v>
      </c>
      <c r="C23" s="166">
        <v>718400</v>
      </c>
      <c r="D23" s="166">
        <v>240000</v>
      </c>
      <c r="E23" s="166"/>
      <c r="F23" s="160">
        <v>958400</v>
      </c>
      <c r="G23" s="160">
        <v>958400</v>
      </c>
      <c r="H23" s="160">
        <v>300000</v>
      </c>
    </row>
    <row r="24" spans="1:8" ht="15">
      <c r="A24" s="9" t="s">
        <v>709</v>
      </c>
      <c r="B24" s="44" t="s">
        <v>392</v>
      </c>
      <c r="C24" s="166">
        <f>SUM(C21:C23)</f>
        <v>4128932</v>
      </c>
      <c r="D24" s="166">
        <f>SUM(D21:D23)</f>
        <v>240000</v>
      </c>
      <c r="E24" s="166"/>
      <c r="F24" s="160">
        <f>SUM(F21:F23)</f>
        <v>4368932</v>
      </c>
      <c r="G24" s="160">
        <f>SUM(G21:G23)</f>
        <v>4368932</v>
      </c>
      <c r="H24" s="160">
        <f>SUM(H21:H23)</f>
        <v>4368932</v>
      </c>
    </row>
    <row r="25" spans="1:9" ht="15">
      <c r="A25" s="66" t="s">
        <v>911</v>
      </c>
      <c r="B25" s="67" t="s">
        <v>393</v>
      </c>
      <c r="C25" s="167">
        <f>SUM(C24,C20)</f>
        <v>12332453</v>
      </c>
      <c r="D25" s="167">
        <f>SUM(D20+D24)</f>
        <v>240000</v>
      </c>
      <c r="E25" s="167"/>
      <c r="F25" s="160">
        <f>SUM(F24,F20)</f>
        <v>11573774</v>
      </c>
      <c r="G25" s="160">
        <f>SUM(G24,G20)</f>
        <v>12572453</v>
      </c>
      <c r="H25" s="160">
        <f>SUM(H20+H24)</f>
        <v>13954673</v>
      </c>
      <c r="I25" s="164"/>
    </row>
    <row r="26" spans="1:8" ht="15">
      <c r="A26" s="50" t="s">
        <v>842</v>
      </c>
      <c r="B26" s="67" t="s">
        <v>394</v>
      </c>
      <c r="C26" s="167">
        <v>3750654</v>
      </c>
      <c r="D26" s="167">
        <v>64800</v>
      </c>
      <c r="E26" s="167"/>
      <c r="F26" s="160">
        <v>3611204</v>
      </c>
      <c r="G26" s="160">
        <v>3815454</v>
      </c>
      <c r="H26" s="160">
        <v>4055626</v>
      </c>
    </row>
    <row r="27" spans="1:8" ht="15">
      <c r="A27" s="5" t="s">
        <v>395</v>
      </c>
      <c r="B27" s="41" t="s">
        <v>396</v>
      </c>
      <c r="C27" s="166">
        <v>50000</v>
      </c>
      <c r="D27" s="166"/>
      <c r="E27" s="166"/>
      <c r="F27" s="160">
        <v>50000</v>
      </c>
      <c r="G27" s="160">
        <v>50000</v>
      </c>
      <c r="H27" s="160">
        <v>300000</v>
      </c>
    </row>
    <row r="28" spans="1:8" ht="15">
      <c r="A28" s="5" t="s">
        <v>397</v>
      </c>
      <c r="B28" s="41" t="s">
        <v>398</v>
      </c>
      <c r="C28" s="166">
        <v>5045000</v>
      </c>
      <c r="D28" s="166"/>
      <c r="E28" s="166"/>
      <c r="F28" s="160">
        <v>5045000</v>
      </c>
      <c r="G28" s="160">
        <v>5045000</v>
      </c>
      <c r="H28" s="160">
        <v>4795000</v>
      </c>
    </row>
    <row r="29" spans="1:8" ht="15">
      <c r="A29" s="5" t="s">
        <v>399</v>
      </c>
      <c r="B29" s="41" t="s">
        <v>400</v>
      </c>
      <c r="C29" s="166"/>
      <c r="D29" s="166"/>
      <c r="E29" s="166"/>
      <c r="F29" s="160"/>
      <c r="G29" s="160"/>
      <c r="H29" s="160"/>
    </row>
    <row r="30" spans="1:8" ht="15">
      <c r="A30" s="9" t="s">
        <v>719</v>
      </c>
      <c r="B30" s="44" t="s">
        <v>401</v>
      </c>
      <c r="C30" s="166">
        <f>SUM(C27:C29)</f>
        <v>5095000</v>
      </c>
      <c r="D30" s="166"/>
      <c r="E30" s="166"/>
      <c r="F30" s="160">
        <f>SUM(F27:F29)</f>
        <v>5095000</v>
      </c>
      <c r="G30" s="160">
        <f>SUM(G27:G29)</f>
        <v>5095000</v>
      </c>
      <c r="H30" s="160">
        <f>SUM(H27:H29)</f>
        <v>5095000</v>
      </c>
    </row>
    <row r="31" spans="1:8" ht="15">
      <c r="A31" s="5" t="s">
        <v>402</v>
      </c>
      <c r="B31" s="41" t="s">
        <v>403</v>
      </c>
      <c r="C31" s="166">
        <v>200000</v>
      </c>
      <c r="D31" s="166"/>
      <c r="E31" s="166"/>
      <c r="F31" s="160">
        <v>200000</v>
      </c>
      <c r="G31" s="160">
        <v>200000</v>
      </c>
      <c r="H31" s="160">
        <v>200000</v>
      </c>
    </row>
    <row r="32" spans="1:8" ht="15">
      <c r="A32" s="5" t="s">
        <v>404</v>
      </c>
      <c r="B32" s="41" t="s">
        <v>405</v>
      </c>
      <c r="C32" s="166">
        <v>460000</v>
      </c>
      <c r="D32" s="166"/>
      <c r="E32" s="166"/>
      <c r="F32" s="160">
        <v>460000</v>
      </c>
      <c r="G32" s="160">
        <v>460000</v>
      </c>
      <c r="H32" s="160">
        <v>560000</v>
      </c>
    </row>
    <row r="33" spans="1:8" ht="15" customHeight="1">
      <c r="A33" s="9" t="s">
        <v>912</v>
      </c>
      <c r="B33" s="44" t="s">
        <v>406</v>
      </c>
      <c r="C33" s="166">
        <f>SUM(C31:C32)</f>
        <v>660000</v>
      </c>
      <c r="D33" s="166"/>
      <c r="E33" s="166"/>
      <c r="F33" s="160">
        <f>SUM(F31:F32)</f>
        <v>660000</v>
      </c>
      <c r="G33" s="160">
        <f>SUM(G31:G32)</f>
        <v>660000</v>
      </c>
      <c r="H33" s="160">
        <f>SUM(H31:H32)</f>
        <v>760000</v>
      </c>
    </row>
    <row r="34" spans="1:8" ht="15">
      <c r="A34" s="5" t="s">
        <v>407</v>
      </c>
      <c r="B34" s="41" t="s">
        <v>408</v>
      </c>
      <c r="C34" s="166">
        <v>5570000</v>
      </c>
      <c r="D34" s="166"/>
      <c r="E34" s="166"/>
      <c r="F34" s="160">
        <v>5570000</v>
      </c>
      <c r="G34" s="160">
        <v>5550000</v>
      </c>
      <c r="H34" s="160">
        <v>5570000</v>
      </c>
    </row>
    <row r="35" spans="1:8" ht="15">
      <c r="A35" s="5" t="s">
        <v>409</v>
      </c>
      <c r="B35" s="41" t="s">
        <v>410</v>
      </c>
      <c r="C35" s="166">
        <v>15597580</v>
      </c>
      <c r="D35" s="166">
        <v>559200</v>
      </c>
      <c r="E35" s="166"/>
      <c r="F35" s="160">
        <v>16156780</v>
      </c>
      <c r="G35" s="160">
        <v>16156780</v>
      </c>
      <c r="H35" s="160">
        <v>15556780</v>
      </c>
    </row>
    <row r="36" spans="1:8" ht="15">
      <c r="A36" s="5" t="s">
        <v>843</v>
      </c>
      <c r="B36" s="41" t="s">
        <v>411</v>
      </c>
      <c r="C36" s="166">
        <v>150000</v>
      </c>
      <c r="D36" s="166"/>
      <c r="E36" s="166"/>
      <c r="F36" s="160">
        <v>150000</v>
      </c>
      <c r="G36" s="160">
        <v>170000</v>
      </c>
      <c r="H36" s="160">
        <v>190000</v>
      </c>
    </row>
    <row r="37" spans="1:8" ht="15">
      <c r="A37" s="5" t="s">
        <v>413</v>
      </c>
      <c r="B37" s="41" t="s">
        <v>414</v>
      </c>
      <c r="C37" s="166">
        <v>2070000</v>
      </c>
      <c r="D37" s="166"/>
      <c r="E37" s="166"/>
      <c r="F37" s="160">
        <v>2070000</v>
      </c>
      <c r="G37" s="160">
        <v>2070000</v>
      </c>
      <c r="H37" s="160">
        <v>2670000</v>
      </c>
    </row>
    <row r="38" spans="1:8" ht="15">
      <c r="A38" s="14" t="s">
        <v>844</v>
      </c>
      <c r="B38" s="41" t="s">
        <v>415</v>
      </c>
      <c r="C38" s="166">
        <v>0</v>
      </c>
      <c r="D38" s="166">
        <v>2500000</v>
      </c>
      <c r="E38" s="166"/>
      <c r="F38" s="160">
        <v>2500000</v>
      </c>
      <c r="G38" s="160">
        <v>2500000</v>
      </c>
      <c r="H38" s="160">
        <v>2500000</v>
      </c>
    </row>
    <row r="39" spans="1:8" ht="15">
      <c r="A39" s="6" t="s">
        <v>417</v>
      </c>
      <c r="B39" s="41" t="s">
        <v>418</v>
      </c>
      <c r="C39" s="166">
        <v>4240000</v>
      </c>
      <c r="D39" s="166"/>
      <c r="E39" s="166"/>
      <c r="F39" s="160">
        <v>4240000</v>
      </c>
      <c r="G39" s="160">
        <v>4240000</v>
      </c>
      <c r="H39" s="160">
        <v>240000</v>
      </c>
    </row>
    <row r="40" spans="1:8" ht="15">
      <c r="A40" s="5" t="s">
        <v>845</v>
      </c>
      <c r="B40" s="41" t="s">
        <v>419</v>
      </c>
      <c r="C40" s="166">
        <v>11713000</v>
      </c>
      <c r="D40" s="166"/>
      <c r="E40" s="166"/>
      <c r="F40" s="160">
        <v>11713000</v>
      </c>
      <c r="G40" s="160">
        <v>11713000</v>
      </c>
      <c r="H40" s="160">
        <v>11713000</v>
      </c>
    </row>
    <row r="41" spans="1:8" ht="15">
      <c r="A41" s="9" t="s">
        <v>724</v>
      </c>
      <c r="B41" s="44" t="s">
        <v>421</v>
      </c>
      <c r="C41" s="166">
        <f>SUM(C34:C40)</f>
        <v>39340580</v>
      </c>
      <c r="D41" s="166">
        <f>SUM(D34:D40)</f>
        <v>3059200</v>
      </c>
      <c r="E41" s="166"/>
      <c r="F41" s="160">
        <f>SUM(F34:F40)</f>
        <v>42399780</v>
      </c>
      <c r="G41" s="160">
        <f>SUM(G34:G40)</f>
        <v>42399780</v>
      </c>
      <c r="H41" s="160">
        <f>SUM(H34:H40)</f>
        <v>38439780</v>
      </c>
    </row>
    <row r="42" spans="1:8" ht="15">
      <c r="A42" s="5" t="s">
        <v>422</v>
      </c>
      <c r="B42" s="41" t="s">
        <v>423</v>
      </c>
      <c r="C42" s="166">
        <v>20000</v>
      </c>
      <c r="D42" s="166"/>
      <c r="E42" s="166"/>
      <c r="F42" s="160">
        <v>20000</v>
      </c>
      <c r="G42" s="160">
        <v>20000</v>
      </c>
      <c r="H42" s="160">
        <v>20000</v>
      </c>
    </row>
    <row r="43" spans="1:8" ht="15">
      <c r="A43" s="5" t="s">
        <v>424</v>
      </c>
      <c r="B43" s="41" t="s">
        <v>425</v>
      </c>
      <c r="C43" s="166"/>
      <c r="D43" s="166"/>
      <c r="E43" s="166"/>
      <c r="F43" s="160"/>
      <c r="G43" s="160"/>
      <c r="H43" s="160"/>
    </row>
    <row r="44" spans="1:8" ht="15">
      <c r="A44" s="9" t="s">
        <v>725</v>
      </c>
      <c r="B44" s="44" t="s">
        <v>426</v>
      </c>
      <c r="C44" s="166">
        <v>20000</v>
      </c>
      <c r="D44" s="166"/>
      <c r="E44" s="166"/>
      <c r="F44" s="160">
        <f>SUM(F42:F43)</f>
        <v>20000</v>
      </c>
      <c r="G44" s="160">
        <f>SUM(G42:G43)</f>
        <v>20000</v>
      </c>
      <c r="H44" s="160">
        <f>SUM(H42:H43)</f>
        <v>20000</v>
      </c>
    </row>
    <row r="45" spans="1:8" ht="15">
      <c r="A45" s="5" t="s">
        <v>427</v>
      </c>
      <c r="B45" s="41" t="s">
        <v>428</v>
      </c>
      <c r="C45" s="166">
        <v>11921136</v>
      </c>
      <c r="D45" s="166">
        <v>825984</v>
      </c>
      <c r="E45" s="166"/>
      <c r="F45" s="160">
        <v>12747120</v>
      </c>
      <c r="G45" s="160">
        <v>12747120</v>
      </c>
      <c r="H45" s="160">
        <v>10247120</v>
      </c>
    </row>
    <row r="46" spans="1:8" ht="15">
      <c r="A46" s="5" t="s">
        <v>429</v>
      </c>
      <c r="B46" s="41" t="s">
        <v>430</v>
      </c>
      <c r="C46" s="166">
        <v>500000</v>
      </c>
      <c r="D46" s="166"/>
      <c r="E46" s="166"/>
      <c r="F46" s="160">
        <v>500000</v>
      </c>
      <c r="G46" s="160">
        <v>500000</v>
      </c>
      <c r="H46" s="160">
        <v>4750000</v>
      </c>
    </row>
    <row r="47" spans="1:8" ht="15">
      <c r="A47" s="5" t="s">
        <v>846</v>
      </c>
      <c r="B47" s="41" t="s">
        <v>431</v>
      </c>
      <c r="C47" s="166"/>
      <c r="D47" s="166"/>
      <c r="E47" s="166"/>
      <c r="F47" s="160"/>
      <c r="G47" s="160"/>
      <c r="H47" s="160"/>
    </row>
    <row r="48" spans="1:8" ht="15">
      <c r="A48" s="5" t="s">
        <v>847</v>
      </c>
      <c r="B48" s="41" t="s">
        <v>433</v>
      </c>
      <c r="C48" s="166"/>
      <c r="D48" s="166"/>
      <c r="E48" s="166"/>
      <c r="F48" s="160"/>
      <c r="G48" s="160"/>
      <c r="H48" s="160"/>
    </row>
    <row r="49" spans="1:8" ht="15">
      <c r="A49" s="5" t="s">
        <v>437</v>
      </c>
      <c r="B49" s="41" t="s">
        <v>438</v>
      </c>
      <c r="C49" s="166">
        <v>450000</v>
      </c>
      <c r="D49" s="166"/>
      <c r="E49" s="166"/>
      <c r="F49" s="160">
        <v>450000</v>
      </c>
      <c r="G49" s="160">
        <v>450000</v>
      </c>
      <c r="H49" s="160">
        <v>1050000</v>
      </c>
    </row>
    <row r="50" spans="1:8" ht="15">
      <c r="A50" s="9" t="s">
        <v>728</v>
      </c>
      <c r="B50" s="44" t="s">
        <v>439</v>
      </c>
      <c r="C50" s="166">
        <f>SUM(C45:C49)</f>
        <v>12871136</v>
      </c>
      <c r="D50" s="166">
        <f>SUM(D45:D49)</f>
        <v>825984</v>
      </c>
      <c r="E50" s="166"/>
      <c r="F50" s="160">
        <f>SUM(F45:F49)</f>
        <v>13697120</v>
      </c>
      <c r="G50" s="160">
        <f>SUM(G45:G49)</f>
        <v>13697120</v>
      </c>
      <c r="H50" s="160">
        <f>SUM(H45:H49)</f>
        <v>16047120</v>
      </c>
    </row>
    <row r="51" spans="1:8" ht="15">
      <c r="A51" s="50" t="s">
        <v>729</v>
      </c>
      <c r="B51" s="67" t="s">
        <v>440</v>
      </c>
      <c r="C51" s="167">
        <f>SUM(C30+C33+C41+C44+C50)</f>
        <v>57986716</v>
      </c>
      <c r="D51" s="167">
        <f>SUM(D30+D33+D41+D44+D50)</f>
        <v>3885184</v>
      </c>
      <c r="E51" s="167"/>
      <c r="F51" s="160">
        <f>SUM(F30+F33+F41+F44+F50)</f>
        <v>61871900</v>
      </c>
      <c r="G51" s="160">
        <f>SUM(G30+G33+G41+G44+G50)</f>
        <v>61871900</v>
      </c>
      <c r="H51" s="160">
        <f>SUM(H30+H33+H41+H44+H50)</f>
        <v>60361900</v>
      </c>
    </row>
    <row r="52" spans="1:8" ht="15">
      <c r="A52" s="17" t="s">
        <v>441</v>
      </c>
      <c r="B52" s="41" t="s">
        <v>442</v>
      </c>
      <c r="C52" s="166"/>
      <c r="D52" s="166"/>
      <c r="E52" s="166"/>
      <c r="F52" s="160"/>
      <c r="G52" s="160"/>
      <c r="H52" s="160"/>
    </row>
    <row r="53" spans="1:8" ht="15">
      <c r="A53" s="17" t="s">
        <v>777</v>
      </c>
      <c r="B53" s="41" t="s">
        <v>443</v>
      </c>
      <c r="C53" s="166"/>
      <c r="D53" s="166"/>
      <c r="E53" s="166"/>
      <c r="F53" s="160"/>
      <c r="G53" s="160"/>
      <c r="H53" s="160">
        <v>81200</v>
      </c>
    </row>
    <row r="54" spans="1:8" ht="15">
      <c r="A54" s="22" t="s">
        <v>848</v>
      </c>
      <c r="B54" s="41" t="s">
        <v>444</v>
      </c>
      <c r="C54" s="166"/>
      <c r="D54" s="166"/>
      <c r="E54" s="166"/>
      <c r="F54" s="160"/>
      <c r="G54" s="160"/>
      <c r="H54" s="160"/>
    </row>
    <row r="55" spans="1:8" ht="15">
      <c r="A55" s="22" t="s">
        <v>849</v>
      </c>
      <c r="B55" s="41" t="s">
        <v>445</v>
      </c>
      <c r="C55" s="166"/>
      <c r="D55" s="166"/>
      <c r="E55" s="166"/>
      <c r="F55" s="160">
        <v>1099600</v>
      </c>
      <c r="G55" s="160"/>
      <c r="H55" s="160">
        <v>250000</v>
      </c>
    </row>
    <row r="56" spans="1:8" ht="15">
      <c r="A56" s="22" t="s">
        <v>850</v>
      </c>
      <c r="B56" s="41" t="s">
        <v>446</v>
      </c>
      <c r="C56" s="166"/>
      <c r="D56" s="166"/>
      <c r="E56" s="166"/>
      <c r="F56" s="160"/>
      <c r="G56" s="160"/>
      <c r="H56" s="160"/>
    </row>
    <row r="57" spans="1:8" ht="15">
      <c r="A57" s="17" t="s">
        <v>851</v>
      </c>
      <c r="B57" s="41" t="s">
        <v>447</v>
      </c>
      <c r="C57" s="166">
        <v>0</v>
      </c>
      <c r="D57" s="166"/>
      <c r="E57" s="166"/>
      <c r="F57" s="160">
        <v>200000</v>
      </c>
      <c r="G57" s="160"/>
      <c r="H57" s="160"/>
    </row>
    <row r="58" spans="1:8" ht="15">
      <c r="A58" s="17" t="s">
        <v>852</v>
      </c>
      <c r="B58" s="41" t="s">
        <v>448</v>
      </c>
      <c r="C58" s="166">
        <v>600000</v>
      </c>
      <c r="D58" s="166"/>
      <c r="E58" s="166"/>
      <c r="F58" s="160"/>
      <c r="G58" s="160">
        <v>600000</v>
      </c>
      <c r="H58" s="160">
        <v>600000</v>
      </c>
    </row>
    <row r="59" spans="1:8" ht="15">
      <c r="A59" s="17" t="s">
        <v>853</v>
      </c>
      <c r="B59" s="41" t="s">
        <v>449</v>
      </c>
      <c r="C59" s="166">
        <v>3399600</v>
      </c>
      <c r="D59" s="166"/>
      <c r="E59" s="166"/>
      <c r="F59" s="160">
        <v>2700000</v>
      </c>
      <c r="G59" s="160">
        <v>3399600</v>
      </c>
      <c r="H59" s="160">
        <v>3149600</v>
      </c>
    </row>
    <row r="60" spans="1:8" ht="15">
      <c r="A60" s="64" t="s">
        <v>810</v>
      </c>
      <c r="B60" s="67" t="s">
        <v>450</v>
      </c>
      <c r="C60" s="167">
        <f>SUM(C52:C59)</f>
        <v>3999600</v>
      </c>
      <c r="D60" s="167"/>
      <c r="E60" s="167"/>
      <c r="F60" s="160">
        <f>SUM(F52:F59)</f>
        <v>3999600</v>
      </c>
      <c r="G60" s="160">
        <f>SUM(G52:G59)</f>
        <v>3999600</v>
      </c>
      <c r="H60" s="160">
        <f>SUM(H52:H59)</f>
        <v>4080800</v>
      </c>
    </row>
    <row r="61" spans="1:8" ht="15">
      <c r="A61" s="16" t="s">
        <v>854</v>
      </c>
      <c r="B61" s="41" t="s">
        <v>451</v>
      </c>
      <c r="C61" s="166"/>
      <c r="D61" s="166"/>
      <c r="E61" s="166"/>
      <c r="F61" s="160"/>
      <c r="G61" s="160"/>
      <c r="H61" s="160"/>
    </row>
    <row r="62" spans="1:8" ht="15">
      <c r="A62" s="16" t="s">
        <v>453</v>
      </c>
      <c r="B62" s="41" t="s">
        <v>454</v>
      </c>
      <c r="C62" s="166">
        <v>4198835</v>
      </c>
      <c r="D62" s="166"/>
      <c r="E62" s="166"/>
      <c r="F62" s="160"/>
      <c r="G62" s="160">
        <v>4198835</v>
      </c>
      <c r="H62" s="160">
        <v>4198835</v>
      </c>
    </row>
    <row r="63" spans="1:8" ht="15">
      <c r="A63" s="16" t="s">
        <v>455</v>
      </c>
      <c r="B63" s="41" t="s">
        <v>456</v>
      </c>
      <c r="C63" s="166"/>
      <c r="D63" s="166"/>
      <c r="E63" s="166"/>
      <c r="F63" s="160"/>
      <c r="G63" s="160"/>
      <c r="H63" s="160"/>
    </row>
    <row r="64" spans="1:8" ht="15">
      <c r="A64" s="16" t="s">
        <v>812</v>
      </c>
      <c r="B64" s="41" t="s">
        <v>457</v>
      </c>
      <c r="C64" s="166"/>
      <c r="D64" s="166"/>
      <c r="E64" s="166"/>
      <c r="F64" s="160"/>
      <c r="G64" s="160"/>
      <c r="H64" s="160"/>
    </row>
    <row r="65" spans="1:8" ht="15">
      <c r="A65" s="16" t="s">
        <v>855</v>
      </c>
      <c r="B65" s="41" t="s">
        <v>458</v>
      </c>
      <c r="C65" s="166"/>
      <c r="D65" s="166"/>
      <c r="E65" s="166"/>
      <c r="F65" s="160"/>
      <c r="G65" s="160"/>
      <c r="H65" s="160"/>
    </row>
    <row r="66" spans="1:8" ht="15">
      <c r="A66" s="16" t="s">
        <v>814</v>
      </c>
      <c r="B66" s="41" t="s">
        <v>459</v>
      </c>
      <c r="C66" s="166">
        <v>25597868</v>
      </c>
      <c r="D66" s="166"/>
      <c r="E66" s="166"/>
      <c r="F66" s="160">
        <v>22825493</v>
      </c>
      <c r="G66" s="160">
        <v>25597868</v>
      </c>
      <c r="H66" s="160">
        <v>26513102</v>
      </c>
    </row>
    <row r="67" spans="1:8" ht="15">
      <c r="A67" s="16" t="s">
        <v>856</v>
      </c>
      <c r="B67" s="41" t="s">
        <v>460</v>
      </c>
      <c r="C67" s="166"/>
      <c r="D67" s="166"/>
      <c r="E67" s="166"/>
      <c r="F67" s="160"/>
      <c r="G67" s="160"/>
      <c r="H67" s="160"/>
    </row>
    <row r="68" spans="1:8" ht="15">
      <c r="A68" s="16" t="s">
        <v>857</v>
      </c>
      <c r="B68" s="41" t="s">
        <v>462</v>
      </c>
      <c r="C68" s="166"/>
      <c r="D68" s="166"/>
      <c r="E68" s="166"/>
      <c r="F68" s="160"/>
      <c r="G68" s="160"/>
      <c r="H68" s="160"/>
    </row>
    <row r="69" spans="1:8" ht="15">
      <c r="A69" s="16" t="s">
        <v>463</v>
      </c>
      <c r="B69" s="41" t="s">
        <v>464</v>
      </c>
      <c r="C69" s="166"/>
      <c r="D69" s="166"/>
      <c r="E69" s="166"/>
      <c r="F69" s="160"/>
      <c r="G69" s="160"/>
      <c r="H69" s="160"/>
    </row>
    <row r="70" spans="1:8" ht="15">
      <c r="A70" s="29" t="s">
        <v>465</v>
      </c>
      <c r="B70" s="41" t="s">
        <v>466</v>
      </c>
      <c r="C70" s="166"/>
      <c r="D70" s="166"/>
      <c r="E70" s="166"/>
      <c r="F70" s="160"/>
      <c r="G70" s="160"/>
      <c r="H70" s="160"/>
    </row>
    <row r="71" spans="1:8" ht="15">
      <c r="A71" s="16" t="s">
        <v>858</v>
      </c>
      <c r="B71" s="41" t="s">
        <v>468</v>
      </c>
      <c r="C71" s="166">
        <v>18436000</v>
      </c>
      <c r="D71" s="166">
        <v>23052500</v>
      </c>
      <c r="E71" s="166"/>
      <c r="F71" s="160">
        <v>41488500</v>
      </c>
      <c r="G71" s="160">
        <v>41488500</v>
      </c>
      <c r="H71" s="160">
        <v>41488500</v>
      </c>
    </row>
    <row r="72" spans="1:8" ht="15">
      <c r="A72" s="29" t="s">
        <v>192</v>
      </c>
      <c r="B72" s="41" t="s">
        <v>880</v>
      </c>
      <c r="C72" s="166">
        <v>12164971</v>
      </c>
      <c r="D72" s="166"/>
      <c r="E72" s="166"/>
      <c r="F72" s="160">
        <v>20654269</v>
      </c>
      <c r="G72" s="160">
        <v>12164971</v>
      </c>
      <c r="H72" s="160">
        <v>14763295</v>
      </c>
    </row>
    <row r="73" spans="1:8" ht="15">
      <c r="A73" s="29" t="s">
        <v>193</v>
      </c>
      <c r="B73" s="41" t="s">
        <v>880</v>
      </c>
      <c r="C73" s="166">
        <v>0</v>
      </c>
      <c r="D73" s="166"/>
      <c r="E73" s="166"/>
      <c r="F73" s="160">
        <v>0</v>
      </c>
      <c r="G73" s="160"/>
      <c r="H73" s="160"/>
    </row>
    <row r="74" spans="1:8" ht="15">
      <c r="A74" s="64" t="s">
        <v>818</v>
      </c>
      <c r="B74" s="67" t="s">
        <v>469</v>
      </c>
      <c r="C74" s="167">
        <f>SUM(C61:C73)</f>
        <v>60397674</v>
      </c>
      <c r="D74" s="167">
        <f>SUM(D61:D73)</f>
        <v>23052500</v>
      </c>
      <c r="E74" s="167"/>
      <c r="F74" s="160">
        <f>SUM(F61:F73)</f>
        <v>84968262</v>
      </c>
      <c r="G74" s="160">
        <f>SUM(G61:G73)</f>
        <v>83450174</v>
      </c>
      <c r="H74" s="160">
        <f>SUM(H61:H73)</f>
        <v>86963732</v>
      </c>
    </row>
    <row r="75" spans="1:8" ht="15.75">
      <c r="A75" s="83" t="s">
        <v>138</v>
      </c>
      <c r="B75" s="67"/>
      <c r="C75" s="166"/>
      <c r="D75" s="166"/>
      <c r="E75" s="166"/>
      <c r="F75" s="160"/>
      <c r="G75" s="160"/>
      <c r="H75" s="160"/>
    </row>
    <row r="76" spans="1:8" ht="15">
      <c r="A76" s="45" t="s">
        <v>470</v>
      </c>
      <c r="B76" s="41" t="s">
        <v>471</v>
      </c>
      <c r="C76" s="166"/>
      <c r="D76" s="166"/>
      <c r="E76" s="166"/>
      <c r="F76" s="160"/>
      <c r="G76" s="160"/>
      <c r="H76" s="160">
        <v>600000</v>
      </c>
    </row>
    <row r="77" spans="1:8" ht="15">
      <c r="A77" s="45" t="s">
        <v>859</v>
      </c>
      <c r="B77" s="41" t="s">
        <v>472</v>
      </c>
      <c r="C77" s="166">
        <v>130285395</v>
      </c>
      <c r="D77" s="166"/>
      <c r="E77" s="166"/>
      <c r="F77" s="160">
        <v>180000000</v>
      </c>
      <c r="G77" s="160">
        <v>130285395</v>
      </c>
      <c r="H77" s="160">
        <v>109921395</v>
      </c>
    </row>
    <row r="78" spans="1:8" ht="15">
      <c r="A78" s="45" t="s">
        <v>474</v>
      </c>
      <c r="B78" s="41" t="s">
        <v>475</v>
      </c>
      <c r="C78" s="166"/>
      <c r="D78" s="166"/>
      <c r="E78" s="166"/>
      <c r="F78" s="160"/>
      <c r="G78" s="160"/>
      <c r="H78" s="160"/>
    </row>
    <row r="79" spans="1:8" ht="15">
      <c r="A79" s="45" t="s">
        <v>476</v>
      </c>
      <c r="B79" s="41" t="s">
        <v>477</v>
      </c>
      <c r="C79" s="166">
        <v>3000000</v>
      </c>
      <c r="D79" s="166"/>
      <c r="E79" s="166"/>
      <c r="F79" s="160">
        <v>1000000</v>
      </c>
      <c r="G79" s="160">
        <v>3000000</v>
      </c>
      <c r="H79" s="160">
        <v>6000000</v>
      </c>
    </row>
    <row r="80" spans="1:8" ht="15">
      <c r="A80" s="6" t="s">
        <v>478</v>
      </c>
      <c r="B80" s="41" t="s">
        <v>479</v>
      </c>
      <c r="C80" s="166"/>
      <c r="D80" s="166"/>
      <c r="E80" s="166"/>
      <c r="F80" s="160"/>
      <c r="G80" s="160"/>
      <c r="H80" s="160"/>
    </row>
    <row r="81" spans="1:8" ht="15">
      <c r="A81" s="6" t="s">
        <v>480</v>
      </c>
      <c r="B81" s="41" t="s">
        <v>481</v>
      </c>
      <c r="C81" s="166"/>
      <c r="D81" s="166"/>
      <c r="E81" s="166"/>
      <c r="F81" s="160"/>
      <c r="G81" s="160"/>
      <c r="H81" s="160"/>
    </row>
    <row r="82" spans="1:8" ht="15">
      <c r="A82" s="6" t="s">
        <v>482</v>
      </c>
      <c r="B82" s="41" t="s">
        <v>483</v>
      </c>
      <c r="C82" s="166">
        <v>19929501</v>
      </c>
      <c r="D82" s="166"/>
      <c r="E82" s="166"/>
      <c r="F82" s="160">
        <v>19350000</v>
      </c>
      <c r="G82" s="160">
        <v>19929501</v>
      </c>
      <c r="H82" s="160">
        <v>19929501</v>
      </c>
    </row>
    <row r="83" spans="1:8" ht="15">
      <c r="A83" s="65" t="s">
        <v>820</v>
      </c>
      <c r="B83" s="67" t="s">
        <v>484</v>
      </c>
      <c r="C83" s="167">
        <f>SUM(C76:C82)</f>
        <v>153214896</v>
      </c>
      <c r="D83" s="167"/>
      <c r="E83" s="167"/>
      <c r="F83" s="160">
        <f>SUM(F76:F82)</f>
        <v>200350000</v>
      </c>
      <c r="G83" s="160">
        <f>SUM(G76:G82)</f>
        <v>153214896</v>
      </c>
      <c r="H83" s="160">
        <f>SUM(H76:H82)</f>
        <v>136450896</v>
      </c>
    </row>
    <row r="84" spans="1:8" ht="15">
      <c r="A84" s="17" t="s">
        <v>485</v>
      </c>
      <c r="B84" s="41" t="s">
        <v>486</v>
      </c>
      <c r="C84" s="166">
        <v>63300000</v>
      </c>
      <c r="D84" s="166"/>
      <c r="E84" s="166"/>
      <c r="F84" s="160">
        <v>63300000</v>
      </c>
      <c r="G84" s="160">
        <v>63300000</v>
      </c>
      <c r="H84" s="160">
        <v>83299960</v>
      </c>
    </row>
    <row r="85" spans="1:8" ht="15">
      <c r="A85" s="17" t="s">
        <v>487</v>
      </c>
      <c r="B85" s="41" t="s">
        <v>488</v>
      </c>
      <c r="C85" s="166"/>
      <c r="D85" s="166"/>
      <c r="E85" s="166"/>
      <c r="F85" s="160"/>
      <c r="G85" s="160"/>
      <c r="H85" s="160"/>
    </row>
    <row r="86" spans="1:8" ht="15">
      <c r="A86" s="17" t="s">
        <v>489</v>
      </c>
      <c r="B86" s="41" t="s">
        <v>490</v>
      </c>
      <c r="C86" s="166">
        <v>12106100</v>
      </c>
      <c r="D86" s="166"/>
      <c r="E86" s="166"/>
      <c r="F86" s="160">
        <v>12106100</v>
      </c>
      <c r="G86" s="160">
        <v>12106100</v>
      </c>
      <c r="H86" s="160">
        <v>12106100</v>
      </c>
    </row>
    <row r="87" spans="1:8" ht="15">
      <c r="A87" s="17" t="s">
        <v>491</v>
      </c>
      <c r="B87" s="41" t="s">
        <v>492</v>
      </c>
      <c r="C87" s="166">
        <v>20826182</v>
      </c>
      <c r="D87" s="166"/>
      <c r="E87" s="166"/>
      <c r="F87" s="160">
        <v>20826182</v>
      </c>
      <c r="G87" s="160">
        <v>20826182</v>
      </c>
      <c r="H87" s="160">
        <v>20826182</v>
      </c>
    </row>
    <row r="88" spans="1:8" ht="15">
      <c r="A88" s="64" t="s">
        <v>821</v>
      </c>
      <c r="B88" s="67" t="s">
        <v>493</v>
      </c>
      <c r="C88" s="167">
        <f>SUM(C84:C87)</f>
        <v>96232282</v>
      </c>
      <c r="D88" s="167"/>
      <c r="E88" s="167"/>
      <c r="F88" s="160">
        <f>SUM(F84:F87)</f>
        <v>96232282</v>
      </c>
      <c r="G88" s="160">
        <f>SUM(G84:G87)</f>
        <v>96232282</v>
      </c>
      <c r="H88" s="160">
        <f>SUM(H84:H87)</f>
        <v>116232242</v>
      </c>
    </row>
    <row r="89" spans="1:8" ht="30" hidden="1">
      <c r="A89" s="17" t="s">
        <v>494</v>
      </c>
      <c r="B89" s="41" t="s">
        <v>495</v>
      </c>
      <c r="C89" s="166"/>
      <c r="D89" s="166"/>
      <c r="E89" s="166"/>
      <c r="F89" s="160"/>
      <c r="G89" s="160"/>
      <c r="H89" s="160"/>
    </row>
    <row r="90" spans="1:8" ht="15">
      <c r="A90" s="17" t="s">
        <v>900</v>
      </c>
      <c r="B90" s="41" t="s">
        <v>496</v>
      </c>
      <c r="C90" s="166"/>
      <c r="D90" s="166"/>
      <c r="E90" s="166"/>
      <c r="F90" s="160"/>
      <c r="G90" s="160"/>
      <c r="H90" s="160"/>
    </row>
    <row r="91" spans="1:8" ht="30">
      <c r="A91" s="17" t="s">
        <v>901</v>
      </c>
      <c r="B91" s="41" t="s">
        <v>497</v>
      </c>
      <c r="C91" s="166"/>
      <c r="D91" s="166"/>
      <c r="E91" s="166"/>
      <c r="F91" s="160"/>
      <c r="G91" s="160"/>
      <c r="H91" s="160"/>
    </row>
    <row r="92" spans="1:8" ht="15">
      <c r="A92" s="17" t="s">
        <v>902</v>
      </c>
      <c r="B92" s="41" t="s">
        <v>498</v>
      </c>
      <c r="C92" s="166"/>
      <c r="D92" s="166"/>
      <c r="E92" s="166"/>
      <c r="F92" s="160"/>
      <c r="G92" s="160"/>
      <c r="H92" s="160"/>
    </row>
    <row r="93" spans="1:8" ht="30" hidden="1">
      <c r="A93" s="17" t="s">
        <v>903</v>
      </c>
      <c r="B93" s="41" t="s">
        <v>499</v>
      </c>
      <c r="C93" s="166"/>
      <c r="D93" s="166"/>
      <c r="E93" s="166"/>
      <c r="F93" s="160"/>
      <c r="G93" s="160"/>
      <c r="H93" s="160"/>
    </row>
    <row r="94" spans="1:8" ht="15">
      <c r="A94" s="17" t="s">
        <v>904</v>
      </c>
      <c r="B94" s="41" t="s">
        <v>500</v>
      </c>
      <c r="C94" s="166"/>
      <c r="D94" s="166"/>
      <c r="E94" s="166"/>
      <c r="F94" s="160"/>
      <c r="G94" s="160"/>
      <c r="H94" s="160"/>
    </row>
    <row r="95" spans="1:8" ht="15">
      <c r="A95" s="17" t="s">
        <v>501</v>
      </c>
      <c r="B95" s="41" t="s">
        <v>502</v>
      </c>
      <c r="C95" s="166">
        <v>600000</v>
      </c>
      <c r="D95" s="166"/>
      <c r="E95" s="166"/>
      <c r="F95" s="160">
        <v>600000</v>
      </c>
      <c r="G95" s="160">
        <v>600000</v>
      </c>
      <c r="H95" s="160">
        <v>600000</v>
      </c>
    </row>
    <row r="96" spans="1:8" ht="15">
      <c r="A96" s="17" t="s">
        <v>905</v>
      </c>
      <c r="B96" s="41" t="s">
        <v>331</v>
      </c>
      <c r="C96" s="166">
        <v>0</v>
      </c>
      <c r="D96" s="166">
        <v>13001000</v>
      </c>
      <c r="E96" s="166"/>
      <c r="F96" s="160">
        <v>13001000</v>
      </c>
      <c r="G96" s="160">
        <v>13001000</v>
      </c>
      <c r="H96" s="160">
        <v>29765000</v>
      </c>
    </row>
    <row r="97" spans="1:8" ht="15">
      <c r="A97" s="64" t="s">
        <v>822</v>
      </c>
      <c r="B97" s="67" t="s">
        <v>504</v>
      </c>
      <c r="C97" s="167">
        <f>SUM(C90:C96)</f>
        <v>600000</v>
      </c>
      <c r="D97" s="167">
        <f>SUM(D90:D96)</f>
        <v>13001000</v>
      </c>
      <c r="E97" s="167"/>
      <c r="F97" s="160">
        <f>SUM(F90:F96)</f>
        <v>13601000</v>
      </c>
      <c r="G97" s="160">
        <f>SUM(G90:G96)</f>
        <v>13601000</v>
      </c>
      <c r="H97" s="160">
        <f>SUM(H90:H96)</f>
        <v>30365000</v>
      </c>
    </row>
    <row r="98" spans="1:8" ht="15.75">
      <c r="A98" s="83" t="s">
        <v>137</v>
      </c>
      <c r="B98" s="67"/>
      <c r="C98" s="166"/>
      <c r="D98" s="166"/>
      <c r="E98" s="166"/>
      <c r="F98" s="160"/>
      <c r="G98" s="160"/>
      <c r="H98" s="160"/>
    </row>
    <row r="99" spans="1:8" ht="15.75">
      <c r="A99" s="46" t="s">
        <v>913</v>
      </c>
      <c r="B99" s="47" t="s">
        <v>505</v>
      </c>
      <c r="C99" s="167">
        <f>SUM(C25+C26+C51+C60+C74+C83+C88+C97)</f>
        <v>388514275</v>
      </c>
      <c r="D99" s="167">
        <f>SUM(D25+D26+D51+D60+D74+D83+D88+D97)</f>
        <v>40243484</v>
      </c>
      <c r="E99" s="166"/>
      <c r="F99" s="160">
        <f>SUM(F25+F26+F51+F60+F74+F83+F88+F97)</f>
        <v>476208022</v>
      </c>
      <c r="G99" s="160">
        <f>SUM(G25+G26+G51+G60+G74+G83+G88+G97)</f>
        <v>428757759</v>
      </c>
      <c r="H99" s="160">
        <f>SUM(H25+H26+H51+H60+H74+H83+H88+H97)</f>
        <v>452464869</v>
      </c>
    </row>
    <row r="100" spans="1:25" ht="15" hidden="1">
      <c r="A100" s="17" t="s">
        <v>906</v>
      </c>
      <c r="B100" s="5" t="s">
        <v>506</v>
      </c>
      <c r="C100" s="168"/>
      <c r="D100" s="169"/>
      <c r="E100" s="169"/>
      <c r="F100" s="157"/>
      <c r="G100" s="157"/>
      <c r="H100" s="157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509</v>
      </c>
      <c r="B101" s="5" t="s">
        <v>510</v>
      </c>
      <c r="C101" s="168"/>
      <c r="D101" s="169"/>
      <c r="E101" s="169"/>
      <c r="F101" s="157"/>
      <c r="G101" s="157"/>
      <c r="H101" s="157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 hidden="1">
      <c r="A102" s="17" t="s">
        <v>907</v>
      </c>
      <c r="B102" s="5" t="s">
        <v>511</v>
      </c>
      <c r="C102" s="168"/>
      <c r="D102" s="169"/>
      <c r="E102" s="169"/>
      <c r="F102" s="157"/>
      <c r="G102" s="157"/>
      <c r="H102" s="157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829</v>
      </c>
      <c r="B103" s="9" t="s">
        <v>513</v>
      </c>
      <c r="C103" s="170"/>
      <c r="D103" s="171"/>
      <c r="E103" s="171"/>
      <c r="F103" s="157"/>
      <c r="G103" s="157"/>
      <c r="H103" s="157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 hidden="1">
      <c r="A104" s="48" t="s">
        <v>908</v>
      </c>
      <c r="B104" s="5" t="s">
        <v>514</v>
      </c>
      <c r="C104" s="172"/>
      <c r="D104" s="173"/>
      <c r="E104" s="173"/>
      <c r="F104" s="158"/>
      <c r="G104" s="158"/>
      <c r="H104" s="158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48" t="s">
        <v>835</v>
      </c>
      <c r="B105" s="5" t="s">
        <v>517</v>
      </c>
      <c r="C105" s="172"/>
      <c r="D105" s="173"/>
      <c r="E105" s="173"/>
      <c r="F105" s="158"/>
      <c r="G105" s="158"/>
      <c r="H105" s="158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 hidden="1">
      <c r="A106" s="17" t="s">
        <v>518</v>
      </c>
      <c r="B106" s="5" t="s">
        <v>519</v>
      </c>
      <c r="C106" s="168"/>
      <c r="D106" s="169"/>
      <c r="E106" s="169"/>
      <c r="F106" s="157"/>
      <c r="G106" s="157"/>
      <c r="H106" s="157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 hidden="1">
      <c r="A107" s="17" t="s">
        <v>909</v>
      </c>
      <c r="B107" s="5" t="s">
        <v>520</v>
      </c>
      <c r="C107" s="168"/>
      <c r="D107" s="169"/>
      <c r="E107" s="169"/>
      <c r="F107" s="157"/>
      <c r="G107" s="157"/>
      <c r="H107" s="157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832</v>
      </c>
      <c r="B108" s="9" t="s">
        <v>521</v>
      </c>
      <c r="C108" s="174"/>
      <c r="D108" s="175"/>
      <c r="E108" s="175"/>
      <c r="F108" s="158"/>
      <c r="G108" s="158"/>
      <c r="H108" s="158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522</v>
      </c>
      <c r="B109" s="5" t="s">
        <v>523</v>
      </c>
      <c r="C109" s="172"/>
      <c r="D109" s="173"/>
      <c r="E109" s="173"/>
      <c r="F109" s="158"/>
      <c r="G109" s="158"/>
      <c r="H109" s="158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524</v>
      </c>
      <c r="B110" s="5" t="s">
        <v>525</v>
      </c>
      <c r="C110" s="172">
        <v>2558266</v>
      </c>
      <c r="D110" s="173"/>
      <c r="E110" s="173"/>
      <c r="F110" s="158">
        <v>2558266</v>
      </c>
      <c r="G110" s="158">
        <v>2558266</v>
      </c>
      <c r="H110" s="158">
        <v>2558266</v>
      </c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526</v>
      </c>
      <c r="B111" s="9" t="s">
        <v>527</v>
      </c>
      <c r="C111" s="172">
        <v>80148671</v>
      </c>
      <c r="D111" s="173"/>
      <c r="E111" s="173"/>
      <c r="F111" s="158">
        <v>79892783</v>
      </c>
      <c r="G111" s="158">
        <v>80148671</v>
      </c>
      <c r="H111" s="158">
        <v>80391749</v>
      </c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528</v>
      </c>
      <c r="B112" s="5" t="s">
        <v>529</v>
      </c>
      <c r="C112" s="172"/>
      <c r="D112" s="173"/>
      <c r="E112" s="173"/>
      <c r="F112" s="158"/>
      <c r="G112" s="158"/>
      <c r="H112" s="158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530</v>
      </c>
      <c r="B113" s="5" t="s">
        <v>531</v>
      </c>
      <c r="C113" s="172"/>
      <c r="D113" s="173"/>
      <c r="E113" s="173"/>
      <c r="F113" s="158"/>
      <c r="G113" s="158"/>
      <c r="H113" s="158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532</v>
      </c>
      <c r="B114" s="5" t="s">
        <v>533</v>
      </c>
      <c r="C114" s="172"/>
      <c r="D114" s="173"/>
      <c r="E114" s="173"/>
      <c r="F114" s="158"/>
      <c r="G114" s="158"/>
      <c r="H114" s="158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833</v>
      </c>
      <c r="B115" s="50" t="s">
        <v>534</v>
      </c>
      <c r="C115" s="174">
        <f>SUM(C103:C114)</f>
        <v>82706937</v>
      </c>
      <c r="D115" s="175"/>
      <c r="E115" s="175"/>
      <c r="F115" s="158">
        <f>SUM(F103:F114)</f>
        <v>82451049</v>
      </c>
      <c r="G115" s="158">
        <v>82706937</v>
      </c>
      <c r="H115" s="158">
        <f>SUM(H103:H114)</f>
        <v>82950015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48" t="s">
        <v>535</v>
      </c>
      <c r="B116" s="5" t="s">
        <v>536</v>
      </c>
      <c r="C116" s="172"/>
      <c r="D116" s="173"/>
      <c r="E116" s="173"/>
      <c r="F116" s="158"/>
      <c r="G116" s="158"/>
      <c r="H116" s="158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4"/>
      <c r="Y116" s="34"/>
    </row>
    <row r="117" spans="1:25" ht="15" hidden="1">
      <c r="A117" s="17" t="s">
        <v>537</v>
      </c>
      <c r="B117" s="5" t="s">
        <v>538</v>
      </c>
      <c r="C117" s="168"/>
      <c r="D117" s="169"/>
      <c r="E117" s="169"/>
      <c r="F117" s="157"/>
      <c r="G117" s="157"/>
      <c r="H117" s="157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4"/>
      <c r="Y117" s="34"/>
    </row>
    <row r="118" spans="1:25" ht="15">
      <c r="A118" s="48" t="s">
        <v>910</v>
      </c>
      <c r="B118" s="5" t="s">
        <v>539</v>
      </c>
      <c r="C118" s="172"/>
      <c r="D118" s="173"/>
      <c r="E118" s="173"/>
      <c r="F118" s="158"/>
      <c r="G118" s="158"/>
      <c r="H118" s="158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 hidden="1">
      <c r="A119" s="48" t="s">
        <v>838</v>
      </c>
      <c r="B119" s="5" t="s">
        <v>540</v>
      </c>
      <c r="C119" s="172"/>
      <c r="D119" s="173"/>
      <c r="E119" s="173"/>
      <c r="F119" s="158"/>
      <c r="G119" s="158"/>
      <c r="H119" s="158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4"/>
      <c r="Y119" s="34"/>
    </row>
    <row r="120" spans="1:25" ht="15">
      <c r="A120" s="49" t="s">
        <v>839</v>
      </c>
      <c r="B120" s="50" t="s">
        <v>544</v>
      </c>
      <c r="C120" s="174"/>
      <c r="D120" s="175"/>
      <c r="E120" s="175"/>
      <c r="F120" s="158"/>
      <c r="G120" s="158"/>
      <c r="H120" s="158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4"/>
      <c r="Y120" s="34"/>
    </row>
    <row r="121" spans="1:25" ht="15">
      <c r="A121" s="17" t="s">
        <v>545</v>
      </c>
      <c r="B121" s="5" t="s">
        <v>546</v>
      </c>
      <c r="C121" s="168"/>
      <c r="D121" s="169"/>
      <c r="E121" s="169"/>
      <c r="F121" s="157"/>
      <c r="G121" s="157"/>
      <c r="H121" s="157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4"/>
      <c r="Y121" s="34"/>
    </row>
    <row r="122" spans="1:25" ht="15.75">
      <c r="A122" s="51" t="s">
        <v>914</v>
      </c>
      <c r="B122" s="52" t="s">
        <v>547</v>
      </c>
      <c r="C122" s="174">
        <v>82706937</v>
      </c>
      <c r="D122" s="175">
        <v>0</v>
      </c>
      <c r="E122" s="175"/>
      <c r="F122" s="158">
        <f>SUM(F115+F120+F121)</f>
        <v>82451049</v>
      </c>
      <c r="G122" s="158">
        <v>82706937</v>
      </c>
      <c r="H122" s="158">
        <f>SUM(H115+H120+H121)</f>
        <v>82950015</v>
      </c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4"/>
      <c r="Y122" s="34"/>
    </row>
    <row r="123" spans="1:25" ht="15.75">
      <c r="A123" s="56" t="s">
        <v>29</v>
      </c>
      <c r="B123" s="57"/>
      <c r="C123" s="167">
        <f>SUM(C99+C122)</f>
        <v>471221212</v>
      </c>
      <c r="D123" s="167">
        <f>SUM(D99+D122)</f>
        <v>40243484</v>
      </c>
      <c r="E123" s="167"/>
      <c r="F123" s="159">
        <f>SUM(F99+F122)</f>
        <v>558659071</v>
      </c>
      <c r="G123" s="159">
        <f>SUM(G99+G122)</f>
        <v>511464696</v>
      </c>
      <c r="H123" s="159">
        <f>SUM(H99+H122)</f>
        <v>535414884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  <row r="172" spans="2:25" ht="1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</row>
  </sheetData>
  <sheetProtection/>
  <mergeCells count="3">
    <mergeCell ref="A2:H2"/>
    <mergeCell ref="A3:H3"/>
    <mergeCell ref="A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88.57421875" style="0" customWidth="1"/>
    <col min="2" max="2" width="10.7109375" style="0" customWidth="1"/>
    <col min="3" max="3" width="11.8515625" style="0" customWidth="1"/>
    <col min="4" max="4" width="12.421875" style="0" customWidth="1"/>
    <col min="5" max="5" width="12.28125" style="0" customWidth="1"/>
    <col min="6" max="6" width="13.8515625" style="0" bestFit="1" customWidth="1"/>
  </cols>
  <sheetData>
    <row r="1" spans="1:5" ht="27" customHeight="1">
      <c r="A1" s="314" t="s">
        <v>762</v>
      </c>
      <c r="B1" s="314"/>
      <c r="C1" s="314"/>
      <c r="D1" s="314"/>
      <c r="E1" s="314"/>
    </row>
    <row r="2" spans="1:5" ht="23.25" customHeight="1">
      <c r="A2" s="302" t="s">
        <v>747</v>
      </c>
      <c r="B2" s="302"/>
      <c r="C2" s="302"/>
      <c r="D2" s="302"/>
      <c r="E2" s="302"/>
    </row>
    <row r="3" spans="1:5" ht="21" customHeight="1">
      <c r="A3" s="303" t="s">
        <v>121</v>
      </c>
      <c r="B3" s="303"/>
      <c r="C3" s="303"/>
      <c r="D3" s="303"/>
      <c r="E3" s="303"/>
    </row>
    <row r="4" ht="15">
      <c r="A4" s="4" t="s">
        <v>230</v>
      </c>
    </row>
    <row r="5" spans="1:5" ht="24.75">
      <c r="A5" s="238" t="s">
        <v>196</v>
      </c>
      <c r="B5" s="239" t="s">
        <v>358</v>
      </c>
      <c r="C5" s="240" t="s">
        <v>240</v>
      </c>
      <c r="D5" s="241" t="s">
        <v>884</v>
      </c>
      <c r="E5" s="241" t="s">
        <v>895</v>
      </c>
    </row>
    <row r="6" spans="1:5" ht="15">
      <c r="A6" s="242" t="s">
        <v>142</v>
      </c>
      <c r="B6" s="243" t="s">
        <v>457</v>
      </c>
      <c r="C6" s="244"/>
      <c r="D6" s="244"/>
      <c r="E6" s="244"/>
    </row>
    <row r="7" spans="1:5" ht="15">
      <c r="A7" s="242" t="s">
        <v>143</v>
      </c>
      <c r="B7" s="243" t="s">
        <v>457</v>
      </c>
      <c r="C7" s="244"/>
      <c r="D7" s="244"/>
      <c r="E7" s="244"/>
    </row>
    <row r="8" spans="1:5" ht="15">
      <c r="A8" s="242" t="s">
        <v>144</v>
      </c>
      <c r="B8" s="243" t="s">
        <v>457</v>
      </c>
      <c r="C8" s="244"/>
      <c r="D8" s="244"/>
      <c r="E8" s="244"/>
    </row>
    <row r="9" spans="1:5" ht="15">
      <c r="A9" s="242" t="s">
        <v>145</v>
      </c>
      <c r="B9" s="243" t="s">
        <v>457</v>
      </c>
      <c r="C9" s="244"/>
      <c r="D9" s="244"/>
      <c r="E9" s="244"/>
    </row>
    <row r="10" spans="1:5" ht="15">
      <c r="A10" s="242" t="s">
        <v>146</v>
      </c>
      <c r="B10" s="243" t="s">
        <v>457</v>
      </c>
      <c r="C10" s="244"/>
      <c r="D10" s="244"/>
      <c r="E10" s="244"/>
    </row>
    <row r="11" spans="1:5" ht="15">
      <c r="A11" s="242" t="s">
        <v>147</v>
      </c>
      <c r="B11" s="243" t="s">
        <v>457</v>
      </c>
      <c r="C11" s="244"/>
      <c r="D11" s="244"/>
      <c r="E11" s="244"/>
    </row>
    <row r="12" spans="1:5" ht="15">
      <c r="A12" s="242" t="s">
        <v>148</v>
      </c>
      <c r="B12" s="243" t="s">
        <v>457</v>
      </c>
      <c r="C12" s="244"/>
      <c r="D12" s="244"/>
      <c r="E12" s="244"/>
    </row>
    <row r="13" spans="1:5" ht="15">
      <c r="A13" s="242" t="s">
        <v>149</v>
      </c>
      <c r="B13" s="243" t="s">
        <v>457</v>
      </c>
      <c r="C13" s="244"/>
      <c r="D13" s="244"/>
      <c r="E13" s="244"/>
    </row>
    <row r="14" spans="1:5" ht="15">
      <c r="A14" s="242" t="s">
        <v>150</v>
      </c>
      <c r="B14" s="243" t="s">
        <v>457</v>
      </c>
      <c r="C14" s="244"/>
      <c r="D14" s="244"/>
      <c r="E14" s="244"/>
    </row>
    <row r="15" spans="1:5" ht="15">
      <c r="A15" s="242" t="s">
        <v>151</v>
      </c>
      <c r="B15" s="243" t="s">
        <v>457</v>
      </c>
      <c r="C15" s="244"/>
      <c r="D15" s="244"/>
      <c r="E15" s="244"/>
    </row>
    <row r="16" spans="1:5" ht="15">
      <c r="A16" s="245" t="s">
        <v>812</v>
      </c>
      <c r="B16" s="246" t="s">
        <v>457</v>
      </c>
      <c r="C16" s="244"/>
      <c r="D16" s="244"/>
      <c r="E16" s="244"/>
    </row>
    <row r="17" spans="1:5" ht="15">
      <c r="A17" s="242" t="s">
        <v>142</v>
      </c>
      <c r="B17" s="243" t="s">
        <v>458</v>
      </c>
      <c r="C17" s="244"/>
      <c r="D17" s="244"/>
      <c r="E17" s="244"/>
    </row>
    <row r="18" spans="1:5" ht="15">
      <c r="A18" s="242" t="s">
        <v>143</v>
      </c>
      <c r="B18" s="243" t="s">
        <v>458</v>
      </c>
      <c r="C18" s="244"/>
      <c r="D18" s="244"/>
      <c r="E18" s="244"/>
    </row>
    <row r="19" spans="1:5" ht="15">
      <c r="A19" s="242" t="s">
        <v>144</v>
      </c>
      <c r="B19" s="243" t="s">
        <v>458</v>
      </c>
      <c r="C19" s="244"/>
      <c r="D19" s="244"/>
      <c r="E19" s="244"/>
    </row>
    <row r="20" spans="1:5" ht="15">
      <c r="A20" s="242" t="s">
        <v>145</v>
      </c>
      <c r="B20" s="243" t="s">
        <v>458</v>
      </c>
      <c r="C20" s="244"/>
      <c r="D20" s="244"/>
      <c r="E20" s="244"/>
    </row>
    <row r="21" spans="1:5" ht="15">
      <c r="A21" s="242" t="s">
        <v>146</v>
      </c>
      <c r="B21" s="243" t="s">
        <v>458</v>
      </c>
      <c r="C21" s="244"/>
      <c r="D21" s="244"/>
      <c r="E21" s="244"/>
    </row>
    <row r="22" spans="1:5" ht="15">
      <c r="A22" s="242" t="s">
        <v>147</v>
      </c>
      <c r="B22" s="243" t="s">
        <v>458</v>
      </c>
      <c r="C22" s="244"/>
      <c r="D22" s="244"/>
      <c r="E22" s="244"/>
    </row>
    <row r="23" spans="1:5" ht="15">
      <c r="A23" s="242" t="s">
        <v>148</v>
      </c>
      <c r="B23" s="243" t="s">
        <v>458</v>
      </c>
      <c r="C23" s="244"/>
      <c r="D23" s="244"/>
      <c r="E23" s="244"/>
    </row>
    <row r="24" spans="1:5" ht="15">
      <c r="A24" s="242" t="s">
        <v>149</v>
      </c>
      <c r="B24" s="243" t="s">
        <v>458</v>
      </c>
      <c r="C24" s="244"/>
      <c r="D24" s="244"/>
      <c r="E24" s="244"/>
    </row>
    <row r="25" spans="1:5" ht="15">
      <c r="A25" s="242" t="s">
        <v>150</v>
      </c>
      <c r="B25" s="243" t="s">
        <v>458</v>
      </c>
      <c r="C25" s="244"/>
      <c r="D25" s="244"/>
      <c r="E25" s="244"/>
    </row>
    <row r="26" spans="1:5" ht="15">
      <c r="A26" s="242" t="s">
        <v>151</v>
      </c>
      <c r="B26" s="243" t="s">
        <v>458</v>
      </c>
      <c r="C26" s="244"/>
      <c r="D26" s="244"/>
      <c r="E26" s="244"/>
    </row>
    <row r="27" spans="1:5" ht="24">
      <c r="A27" s="245" t="s">
        <v>813</v>
      </c>
      <c r="B27" s="246" t="s">
        <v>458</v>
      </c>
      <c r="C27" s="244"/>
      <c r="D27" s="244"/>
      <c r="E27" s="244"/>
    </row>
    <row r="28" spans="1:5" ht="15">
      <c r="A28" s="242" t="s">
        <v>142</v>
      </c>
      <c r="B28" s="243" t="s">
        <v>459</v>
      </c>
      <c r="C28" s="244"/>
      <c r="D28" s="244"/>
      <c r="E28" s="244"/>
    </row>
    <row r="29" spans="1:5" ht="15">
      <c r="A29" s="242" t="s">
        <v>143</v>
      </c>
      <c r="B29" s="243" t="s">
        <v>459</v>
      </c>
      <c r="C29" s="244"/>
      <c r="D29" s="244"/>
      <c r="E29" s="244"/>
    </row>
    <row r="30" spans="1:5" ht="15">
      <c r="A30" s="242" t="s">
        <v>144</v>
      </c>
      <c r="B30" s="243" t="s">
        <v>459</v>
      </c>
      <c r="C30" s="244"/>
      <c r="D30" s="244"/>
      <c r="E30" s="244"/>
    </row>
    <row r="31" spans="1:5" ht="15">
      <c r="A31" s="242" t="s">
        <v>145</v>
      </c>
      <c r="B31" s="243" t="s">
        <v>459</v>
      </c>
      <c r="C31" s="244"/>
      <c r="D31" s="244"/>
      <c r="E31" s="244"/>
    </row>
    <row r="32" spans="1:5" ht="15">
      <c r="A32" s="242" t="s">
        <v>146</v>
      </c>
      <c r="B32" s="243" t="s">
        <v>459</v>
      </c>
      <c r="C32" s="244"/>
      <c r="D32" s="244"/>
      <c r="E32" s="244"/>
    </row>
    <row r="33" spans="1:5" ht="15">
      <c r="A33" s="242" t="s">
        <v>147</v>
      </c>
      <c r="B33" s="243" t="s">
        <v>459</v>
      </c>
      <c r="C33" s="244"/>
      <c r="D33" s="244"/>
      <c r="E33" s="244"/>
    </row>
    <row r="34" spans="1:5" ht="15">
      <c r="A34" s="242" t="s">
        <v>148</v>
      </c>
      <c r="B34" s="243" t="s">
        <v>459</v>
      </c>
      <c r="C34" s="244">
        <v>507960</v>
      </c>
      <c r="D34" s="244">
        <v>507960</v>
      </c>
      <c r="E34" s="244">
        <v>507960</v>
      </c>
    </row>
    <row r="35" spans="1:5" ht="15">
      <c r="A35" s="242" t="s">
        <v>149</v>
      </c>
      <c r="B35" s="243" t="s">
        <v>459</v>
      </c>
      <c r="C35" s="244">
        <v>22317533</v>
      </c>
      <c r="D35" s="244">
        <v>25089908</v>
      </c>
      <c r="E35" s="244">
        <v>26005142</v>
      </c>
    </row>
    <row r="36" spans="1:5" ht="15">
      <c r="A36" s="242" t="s">
        <v>150</v>
      </c>
      <c r="B36" s="243" t="s">
        <v>459</v>
      </c>
      <c r="C36" s="244"/>
      <c r="D36" s="244"/>
      <c r="E36" s="244"/>
    </row>
    <row r="37" spans="1:5" ht="15">
      <c r="A37" s="242" t="s">
        <v>151</v>
      </c>
      <c r="B37" s="243" t="s">
        <v>459</v>
      </c>
      <c r="C37" s="244"/>
      <c r="D37" s="244"/>
      <c r="E37" s="244"/>
    </row>
    <row r="38" spans="1:6" ht="15">
      <c r="A38" s="245" t="s">
        <v>814</v>
      </c>
      <c r="B38" s="246" t="s">
        <v>459</v>
      </c>
      <c r="C38" s="247">
        <f>SUM(C28:C37)</f>
        <v>22825493</v>
      </c>
      <c r="D38" s="247">
        <f>SUM(D28:D37)</f>
        <v>25597868</v>
      </c>
      <c r="E38" s="247">
        <v>26513102</v>
      </c>
      <c r="F38" s="164"/>
    </row>
    <row r="39" spans="1:5" ht="15">
      <c r="A39" s="242" t="s">
        <v>152</v>
      </c>
      <c r="B39" s="248" t="s">
        <v>462</v>
      </c>
      <c r="C39" s="244"/>
      <c r="D39" s="244"/>
      <c r="E39" s="244"/>
    </row>
    <row r="40" spans="1:5" ht="15">
      <c r="A40" s="242" t="s">
        <v>153</v>
      </c>
      <c r="B40" s="248" t="s">
        <v>462</v>
      </c>
      <c r="C40" s="244"/>
      <c r="D40" s="244"/>
      <c r="E40" s="244"/>
    </row>
    <row r="41" spans="1:5" ht="15">
      <c r="A41" s="242" t="s">
        <v>154</v>
      </c>
      <c r="B41" s="248" t="s">
        <v>462</v>
      </c>
      <c r="C41" s="244"/>
      <c r="D41" s="244"/>
      <c r="E41" s="244"/>
    </row>
    <row r="42" spans="1:5" ht="15">
      <c r="A42" s="248" t="s">
        <v>155</v>
      </c>
      <c r="B42" s="248" t="s">
        <v>462</v>
      </c>
      <c r="C42" s="244"/>
      <c r="D42" s="244"/>
      <c r="E42" s="244"/>
    </row>
    <row r="43" spans="1:5" ht="15">
      <c r="A43" s="248" t="s">
        <v>156</v>
      </c>
      <c r="B43" s="248" t="s">
        <v>462</v>
      </c>
      <c r="C43" s="244"/>
      <c r="D43" s="244"/>
      <c r="E43" s="244"/>
    </row>
    <row r="44" spans="1:5" ht="15">
      <c r="A44" s="248" t="s">
        <v>157</v>
      </c>
      <c r="B44" s="248" t="s">
        <v>462</v>
      </c>
      <c r="C44" s="244"/>
      <c r="D44" s="244"/>
      <c r="E44" s="244"/>
    </row>
    <row r="45" spans="1:5" ht="15">
      <c r="A45" s="242" t="s">
        <v>158</v>
      </c>
      <c r="B45" s="248" t="s">
        <v>462</v>
      </c>
      <c r="C45" s="244"/>
      <c r="D45" s="244"/>
      <c r="E45" s="244"/>
    </row>
    <row r="46" spans="1:5" ht="15">
      <c r="A46" s="242" t="s">
        <v>159</v>
      </c>
      <c r="B46" s="248" t="s">
        <v>462</v>
      </c>
      <c r="C46" s="244"/>
      <c r="D46" s="244"/>
      <c r="E46" s="244"/>
    </row>
    <row r="47" spans="1:5" ht="15">
      <c r="A47" s="242" t="s">
        <v>160</v>
      </c>
      <c r="B47" s="248" t="s">
        <v>462</v>
      </c>
      <c r="C47" s="244"/>
      <c r="D47" s="244"/>
      <c r="E47" s="244"/>
    </row>
    <row r="48" spans="1:5" ht="15">
      <c r="A48" s="242" t="s">
        <v>161</v>
      </c>
      <c r="B48" s="248" t="s">
        <v>462</v>
      </c>
      <c r="C48" s="244"/>
      <c r="D48" s="244"/>
      <c r="E48" s="244"/>
    </row>
    <row r="49" spans="1:5" ht="15">
      <c r="A49" s="245" t="s">
        <v>816</v>
      </c>
      <c r="B49" s="246" t="s">
        <v>462</v>
      </c>
      <c r="C49" s="244"/>
      <c r="D49" s="244"/>
      <c r="E49" s="244"/>
    </row>
    <row r="50" spans="1:5" ht="15">
      <c r="A50" s="242" t="s">
        <v>152</v>
      </c>
      <c r="B50" s="248" t="s">
        <v>468</v>
      </c>
      <c r="C50" s="244">
        <v>1500000</v>
      </c>
      <c r="D50" s="244">
        <v>1500000</v>
      </c>
      <c r="E50" s="244">
        <v>1500000</v>
      </c>
    </row>
    <row r="51" spans="1:5" ht="15">
      <c r="A51" s="242" t="s">
        <v>153</v>
      </c>
      <c r="B51" s="248" t="s">
        <v>468</v>
      </c>
      <c r="C51" s="244">
        <v>18070000</v>
      </c>
      <c r="D51" s="244">
        <v>18070000</v>
      </c>
      <c r="E51" s="244">
        <v>18070000</v>
      </c>
    </row>
    <row r="52" spans="1:5" ht="15">
      <c r="A52" s="242" t="s">
        <v>154</v>
      </c>
      <c r="B52" s="248" t="s">
        <v>468</v>
      </c>
      <c r="C52" s="244">
        <v>4050000</v>
      </c>
      <c r="D52" s="244">
        <v>4050000</v>
      </c>
      <c r="E52" s="244">
        <v>4050000</v>
      </c>
    </row>
    <row r="53" spans="1:5" ht="15">
      <c r="A53" s="248" t="s">
        <v>155</v>
      </c>
      <c r="B53" s="248" t="s">
        <v>468</v>
      </c>
      <c r="C53" s="244"/>
      <c r="D53" s="244"/>
      <c r="E53" s="244"/>
    </row>
    <row r="54" spans="1:5" ht="15">
      <c r="A54" s="248" t="s">
        <v>156</v>
      </c>
      <c r="B54" s="248" t="s">
        <v>468</v>
      </c>
      <c r="C54" s="244"/>
      <c r="D54" s="244"/>
      <c r="E54" s="244"/>
    </row>
    <row r="55" spans="1:5" ht="15">
      <c r="A55" s="248" t="s">
        <v>157</v>
      </c>
      <c r="B55" s="248" t="s">
        <v>468</v>
      </c>
      <c r="C55" s="244">
        <v>16936000</v>
      </c>
      <c r="D55" s="244">
        <v>16936000</v>
      </c>
      <c r="E55" s="244">
        <v>16936000</v>
      </c>
    </row>
    <row r="56" spans="1:5" ht="15">
      <c r="A56" s="242" t="s">
        <v>158</v>
      </c>
      <c r="B56" s="248" t="s">
        <v>468</v>
      </c>
      <c r="C56" s="244">
        <v>932500</v>
      </c>
      <c r="D56" s="244">
        <v>932500</v>
      </c>
      <c r="E56" s="244">
        <v>932500</v>
      </c>
    </row>
    <row r="57" spans="1:5" ht="15">
      <c r="A57" s="242" t="s">
        <v>162</v>
      </c>
      <c r="B57" s="248" t="s">
        <v>468</v>
      </c>
      <c r="C57" s="244"/>
      <c r="D57" s="244"/>
      <c r="E57" s="244"/>
    </row>
    <row r="58" spans="1:5" ht="15">
      <c r="A58" s="242" t="s">
        <v>160</v>
      </c>
      <c r="B58" s="248" t="s">
        <v>468</v>
      </c>
      <c r="C58" s="244"/>
      <c r="D58" s="244"/>
      <c r="E58" s="244"/>
    </row>
    <row r="59" spans="1:5" ht="15">
      <c r="A59" s="242" t="s">
        <v>161</v>
      </c>
      <c r="B59" s="248" t="s">
        <v>468</v>
      </c>
      <c r="C59" s="244"/>
      <c r="D59" s="244"/>
      <c r="E59" s="244"/>
    </row>
    <row r="60" spans="1:5" ht="15">
      <c r="A60" s="249" t="s">
        <v>817</v>
      </c>
      <c r="B60" s="248" t="s">
        <v>468</v>
      </c>
      <c r="C60" s="247">
        <f>SUM(C50:C59)</f>
        <v>41488500</v>
      </c>
      <c r="D60" s="247">
        <f>SUM(D50:D59)</f>
        <v>41488500</v>
      </c>
      <c r="E60" s="247">
        <f>SUM(E50:E59)</f>
        <v>41488500</v>
      </c>
    </row>
    <row r="61" spans="1:5" ht="15">
      <c r="A61" s="242" t="s">
        <v>142</v>
      </c>
      <c r="B61" s="243" t="s">
        <v>496</v>
      </c>
      <c r="C61" s="244"/>
      <c r="D61" s="244"/>
      <c r="E61" s="244"/>
    </row>
    <row r="62" spans="1:5" ht="15">
      <c r="A62" s="242" t="s">
        <v>143</v>
      </c>
      <c r="B62" s="243" t="s">
        <v>496</v>
      </c>
      <c r="C62" s="244"/>
      <c r="D62" s="244"/>
      <c r="E62" s="244"/>
    </row>
    <row r="63" spans="1:5" ht="15">
      <c r="A63" s="242" t="s">
        <v>144</v>
      </c>
      <c r="B63" s="243" t="s">
        <v>496</v>
      </c>
      <c r="C63" s="244"/>
      <c r="D63" s="244"/>
      <c r="E63" s="244"/>
    </row>
    <row r="64" spans="1:5" ht="15">
      <c r="A64" s="242" t="s">
        <v>145</v>
      </c>
      <c r="B64" s="243" t="s">
        <v>496</v>
      </c>
      <c r="C64" s="244"/>
      <c r="D64" s="244"/>
      <c r="E64" s="244"/>
    </row>
    <row r="65" spans="1:5" ht="15">
      <c r="A65" s="242" t="s">
        <v>146</v>
      </c>
      <c r="B65" s="243" t="s">
        <v>496</v>
      </c>
      <c r="C65" s="244"/>
      <c r="D65" s="244"/>
      <c r="E65" s="244"/>
    </row>
    <row r="66" spans="1:5" ht="15">
      <c r="A66" s="242" t="s">
        <v>147</v>
      </c>
      <c r="B66" s="243" t="s">
        <v>496</v>
      </c>
      <c r="C66" s="244"/>
      <c r="D66" s="244"/>
      <c r="E66" s="244"/>
    </row>
    <row r="67" spans="1:5" ht="15">
      <c r="A67" s="242" t="s">
        <v>148</v>
      </c>
      <c r="B67" s="243" t="s">
        <v>496</v>
      </c>
      <c r="C67" s="244"/>
      <c r="D67" s="244"/>
      <c r="E67" s="244"/>
    </row>
    <row r="68" spans="1:5" ht="15">
      <c r="A68" s="242" t="s">
        <v>149</v>
      </c>
      <c r="B68" s="243" t="s">
        <v>496</v>
      </c>
      <c r="C68" s="244"/>
      <c r="D68" s="244"/>
      <c r="E68" s="244"/>
    </row>
    <row r="69" spans="1:5" ht="15">
      <c r="A69" s="242" t="s">
        <v>150</v>
      </c>
      <c r="B69" s="243" t="s">
        <v>496</v>
      </c>
      <c r="C69" s="244"/>
      <c r="D69" s="244"/>
      <c r="E69" s="244"/>
    </row>
    <row r="70" spans="1:5" ht="15">
      <c r="A70" s="242" t="s">
        <v>151</v>
      </c>
      <c r="B70" s="243" t="s">
        <v>496</v>
      </c>
      <c r="C70" s="244"/>
      <c r="D70" s="244"/>
      <c r="E70" s="244"/>
    </row>
    <row r="71" spans="1:5" ht="24">
      <c r="A71" s="245" t="s">
        <v>828</v>
      </c>
      <c r="B71" s="246" t="s">
        <v>496</v>
      </c>
      <c r="C71" s="244"/>
      <c r="D71" s="244"/>
      <c r="E71" s="244"/>
    </row>
    <row r="72" spans="1:5" ht="15">
      <c r="A72" s="242" t="s">
        <v>142</v>
      </c>
      <c r="B72" s="243" t="s">
        <v>497</v>
      </c>
      <c r="C72" s="244"/>
      <c r="D72" s="244"/>
      <c r="E72" s="244"/>
    </row>
    <row r="73" spans="1:5" ht="15">
      <c r="A73" s="242" t="s">
        <v>143</v>
      </c>
      <c r="B73" s="243" t="s">
        <v>497</v>
      </c>
      <c r="C73" s="244"/>
      <c r="D73" s="244"/>
      <c r="E73" s="244"/>
    </row>
    <row r="74" spans="1:5" ht="15">
      <c r="A74" s="242" t="s">
        <v>144</v>
      </c>
      <c r="B74" s="243" t="s">
        <v>497</v>
      </c>
      <c r="C74" s="244"/>
      <c r="D74" s="244"/>
      <c r="E74" s="244"/>
    </row>
    <row r="75" spans="1:5" ht="15">
      <c r="A75" s="242" t="s">
        <v>145</v>
      </c>
      <c r="B75" s="243" t="s">
        <v>497</v>
      </c>
      <c r="C75" s="244"/>
      <c r="D75" s="244"/>
      <c r="E75" s="244"/>
    </row>
    <row r="76" spans="1:5" ht="15">
      <c r="A76" s="242" t="s">
        <v>146</v>
      </c>
      <c r="B76" s="243" t="s">
        <v>497</v>
      </c>
      <c r="C76" s="244"/>
      <c r="D76" s="244"/>
      <c r="E76" s="244"/>
    </row>
    <row r="77" spans="1:5" ht="15">
      <c r="A77" s="242" t="s">
        <v>147</v>
      </c>
      <c r="B77" s="243" t="s">
        <v>497</v>
      </c>
      <c r="C77" s="244"/>
      <c r="D77" s="244"/>
      <c r="E77" s="244"/>
    </row>
    <row r="78" spans="1:5" ht="15">
      <c r="A78" s="242" t="s">
        <v>148</v>
      </c>
      <c r="B78" s="243" t="s">
        <v>497</v>
      </c>
      <c r="C78" s="244"/>
      <c r="D78" s="244"/>
      <c r="E78" s="244"/>
    </row>
    <row r="79" spans="1:5" ht="15">
      <c r="A79" s="242" t="s">
        <v>149</v>
      </c>
      <c r="B79" s="243" t="s">
        <v>497</v>
      </c>
      <c r="C79" s="244"/>
      <c r="D79" s="244"/>
      <c r="E79" s="244"/>
    </row>
    <row r="80" spans="1:5" ht="15">
      <c r="A80" s="242" t="s">
        <v>150</v>
      </c>
      <c r="B80" s="243" t="s">
        <v>497</v>
      </c>
      <c r="C80" s="244"/>
      <c r="D80" s="244"/>
      <c r="E80" s="244"/>
    </row>
    <row r="81" spans="1:5" ht="15">
      <c r="A81" s="242" t="s">
        <v>151</v>
      </c>
      <c r="B81" s="243" t="s">
        <v>497</v>
      </c>
      <c r="C81" s="244"/>
      <c r="D81" s="244"/>
      <c r="E81" s="244"/>
    </row>
    <row r="82" spans="1:5" ht="24">
      <c r="A82" s="245" t="s">
        <v>827</v>
      </c>
      <c r="B82" s="246" t="s">
        <v>497</v>
      </c>
      <c r="C82" s="244"/>
      <c r="D82" s="244"/>
      <c r="E82" s="244"/>
    </row>
    <row r="83" spans="1:5" ht="15">
      <c r="A83" s="242" t="s">
        <v>142</v>
      </c>
      <c r="B83" s="243" t="s">
        <v>498</v>
      </c>
      <c r="C83" s="244"/>
      <c r="D83" s="244"/>
      <c r="E83" s="244"/>
    </row>
    <row r="84" spans="1:5" ht="15">
      <c r="A84" s="242" t="s">
        <v>143</v>
      </c>
      <c r="B84" s="243" t="s">
        <v>498</v>
      </c>
      <c r="C84" s="244"/>
      <c r="D84" s="244"/>
      <c r="E84" s="244"/>
    </row>
    <row r="85" spans="1:5" ht="15">
      <c r="A85" s="242" t="s">
        <v>144</v>
      </c>
      <c r="B85" s="243" t="s">
        <v>498</v>
      </c>
      <c r="C85" s="244"/>
      <c r="D85" s="244"/>
      <c r="E85" s="244"/>
    </row>
    <row r="86" spans="1:5" ht="15">
      <c r="A86" s="242" t="s">
        <v>145</v>
      </c>
      <c r="B86" s="243" t="s">
        <v>498</v>
      </c>
      <c r="C86" s="244"/>
      <c r="D86" s="244"/>
      <c r="E86" s="244"/>
    </row>
    <row r="87" spans="1:5" ht="15">
      <c r="A87" s="242" t="s">
        <v>146</v>
      </c>
      <c r="B87" s="243" t="s">
        <v>498</v>
      </c>
      <c r="C87" s="244"/>
      <c r="D87" s="244"/>
      <c r="E87" s="244"/>
    </row>
    <row r="88" spans="1:5" ht="15">
      <c r="A88" s="242" t="s">
        <v>147</v>
      </c>
      <c r="B88" s="243" t="s">
        <v>498</v>
      </c>
      <c r="C88" s="244"/>
      <c r="D88" s="244"/>
      <c r="E88" s="244"/>
    </row>
    <row r="89" spans="1:5" ht="15">
      <c r="A89" s="242" t="s">
        <v>148</v>
      </c>
      <c r="B89" s="243" t="s">
        <v>498</v>
      </c>
      <c r="C89" s="244"/>
      <c r="D89" s="244"/>
      <c r="E89" s="244"/>
    </row>
    <row r="90" spans="1:5" ht="15">
      <c r="A90" s="242" t="s">
        <v>149</v>
      </c>
      <c r="B90" s="243" t="s">
        <v>498</v>
      </c>
      <c r="C90" s="244"/>
      <c r="D90" s="244"/>
      <c r="E90" s="244"/>
    </row>
    <row r="91" spans="1:5" ht="15">
      <c r="A91" s="242" t="s">
        <v>150</v>
      </c>
      <c r="B91" s="243" t="s">
        <v>498</v>
      </c>
      <c r="C91" s="244"/>
      <c r="D91" s="244"/>
      <c r="E91" s="244"/>
    </row>
    <row r="92" spans="1:5" ht="15">
      <c r="A92" s="242" t="s">
        <v>151</v>
      </c>
      <c r="B92" s="243" t="s">
        <v>498</v>
      </c>
      <c r="C92" s="244"/>
      <c r="D92" s="244"/>
      <c r="E92" s="244"/>
    </row>
    <row r="93" spans="1:5" ht="15">
      <c r="A93" s="245" t="s">
        <v>826</v>
      </c>
      <c r="B93" s="246" t="s">
        <v>498</v>
      </c>
      <c r="C93" s="244"/>
      <c r="D93" s="244"/>
      <c r="E93" s="244"/>
    </row>
    <row r="94" spans="1:5" ht="15">
      <c r="A94" s="242" t="s">
        <v>152</v>
      </c>
      <c r="B94" s="248" t="s">
        <v>500</v>
      </c>
      <c r="C94" s="244"/>
      <c r="D94" s="244"/>
      <c r="E94" s="244"/>
    </row>
    <row r="95" spans="1:5" ht="15">
      <c r="A95" s="242" t="s">
        <v>153</v>
      </c>
      <c r="B95" s="243" t="s">
        <v>500</v>
      </c>
      <c r="C95" s="244"/>
      <c r="D95" s="244"/>
      <c r="E95" s="244"/>
    </row>
    <row r="96" spans="1:5" ht="15">
      <c r="A96" s="242" t="s">
        <v>154</v>
      </c>
      <c r="B96" s="248" t="s">
        <v>500</v>
      </c>
      <c r="C96" s="244"/>
      <c r="D96" s="244"/>
      <c r="E96" s="244"/>
    </row>
    <row r="97" spans="1:5" ht="15">
      <c r="A97" s="248" t="s">
        <v>155</v>
      </c>
      <c r="B97" s="243" t="s">
        <v>500</v>
      </c>
      <c r="C97" s="244"/>
      <c r="D97" s="244"/>
      <c r="E97" s="244"/>
    </row>
    <row r="98" spans="1:5" ht="15">
      <c r="A98" s="248" t="s">
        <v>156</v>
      </c>
      <c r="B98" s="248" t="s">
        <v>500</v>
      </c>
      <c r="C98" s="244"/>
      <c r="D98" s="244"/>
      <c r="E98" s="244"/>
    </row>
    <row r="99" spans="1:5" ht="15">
      <c r="A99" s="248" t="s">
        <v>157</v>
      </c>
      <c r="B99" s="243" t="s">
        <v>500</v>
      </c>
      <c r="C99" s="244"/>
      <c r="D99" s="244"/>
      <c r="E99" s="244"/>
    </row>
    <row r="100" spans="1:5" ht="15">
      <c r="A100" s="242" t="s">
        <v>158</v>
      </c>
      <c r="B100" s="248" t="s">
        <v>500</v>
      </c>
      <c r="C100" s="244"/>
      <c r="D100" s="244"/>
      <c r="E100" s="244"/>
    </row>
    <row r="101" spans="1:5" ht="15">
      <c r="A101" s="242" t="s">
        <v>162</v>
      </c>
      <c r="B101" s="243" t="s">
        <v>500</v>
      </c>
      <c r="C101" s="244"/>
      <c r="D101" s="244"/>
      <c r="E101" s="244"/>
    </row>
    <row r="102" spans="1:5" ht="15">
      <c r="A102" s="242" t="s">
        <v>160</v>
      </c>
      <c r="B102" s="248" t="s">
        <v>500</v>
      </c>
      <c r="C102" s="244"/>
      <c r="D102" s="244"/>
      <c r="E102" s="244"/>
    </row>
    <row r="103" spans="1:5" ht="15">
      <c r="A103" s="242" t="s">
        <v>161</v>
      </c>
      <c r="B103" s="243" t="s">
        <v>500</v>
      </c>
      <c r="C103" s="244"/>
      <c r="D103" s="244"/>
      <c r="E103" s="244"/>
    </row>
    <row r="104" spans="1:5" ht="24">
      <c r="A104" s="245" t="s">
        <v>824</v>
      </c>
      <c r="B104" s="246" t="s">
        <v>500</v>
      </c>
      <c r="C104" s="244"/>
      <c r="D104" s="244"/>
      <c r="E104" s="244"/>
    </row>
    <row r="105" spans="1:5" ht="15">
      <c r="A105" s="242" t="s">
        <v>152</v>
      </c>
      <c r="B105" s="243" t="s">
        <v>331</v>
      </c>
      <c r="C105" s="244"/>
      <c r="D105" s="244"/>
      <c r="E105" s="244"/>
    </row>
    <row r="106" spans="1:5" ht="15">
      <c r="A106" s="242" t="s">
        <v>153</v>
      </c>
      <c r="B106" s="243" t="s">
        <v>331</v>
      </c>
      <c r="C106" s="244">
        <v>13001000</v>
      </c>
      <c r="D106" s="244">
        <v>13001000</v>
      </c>
      <c r="E106" s="244">
        <v>29765000</v>
      </c>
    </row>
    <row r="107" spans="1:5" ht="15">
      <c r="A107" s="242" t="s">
        <v>154</v>
      </c>
      <c r="B107" s="243" t="s">
        <v>331</v>
      </c>
      <c r="C107" s="244"/>
      <c r="D107" s="244"/>
      <c r="E107" s="244"/>
    </row>
    <row r="108" spans="1:5" ht="15">
      <c r="A108" s="248" t="s">
        <v>155</v>
      </c>
      <c r="B108" s="243" t="s">
        <v>331</v>
      </c>
      <c r="C108" s="244"/>
      <c r="D108" s="244"/>
      <c r="E108" s="244"/>
    </row>
    <row r="109" spans="1:5" ht="15">
      <c r="A109" s="248" t="s">
        <v>156</v>
      </c>
      <c r="B109" s="243" t="s">
        <v>331</v>
      </c>
      <c r="C109" s="244"/>
      <c r="D109" s="244"/>
      <c r="E109" s="244"/>
    </row>
    <row r="110" spans="1:5" ht="15">
      <c r="A110" s="248" t="s">
        <v>157</v>
      </c>
      <c r="B110" s="243" t="s">
        <v>331</v>
      </c>
      <c r="C110" s="244"/>
      <c r="D110" s="244"/>
      <c r="E110" s="244"/>
    </row>
    <row r="111" spans="1:5" ht="15">
      <c r="A111" s="242" t="s">
        <v>158</v>
      </c>
      <c r="B111" s="243" t="s">
        <v>331</v>
      </c>
      <c r="C111" s="244"/>
      <c r="D111" s="244"/>
      <c r="E111" s="244"/>
    </row>
    <row r="112" spans="1:5" ht="15">
      <c r="A112" s="242" t="s">
        <v>162</v>
      </c>
      <c r="B112" s="243" t="s">
        <v>331</v>
      </c>
      <c r="C112" s="244"/>
      <c r="D112" s="244"/>
      <c r="E112" s="244"/>
    </row>
    <row r="113" spans="1:5" ht="15">
      <c r="A113" s="242" t="s">
        <v>160</v>
      </c>
      <c r="B113" s="243" t="s">
        <v>331</v>
      </c>
      <c r="C113" s="244"/>
      <c r="D113" s="244"/>
      <c r="E113" s="244"/>
    </row>
    <row r="114" spans="1:5" ht="15">
      <c r="A114" s="242" t="s">
        <v>161</v>
      </c>
      <c r="B114" s="243" t="s">
        <v>331</v>
      </c>
      <c r="C114" s="244"/>
      <c r="D114" s="244"/>
      <c r="E114" s="244"/>
    </row>
    <row r="115" spans="1:5" ht="15">
      <c r="A115" s="249" t="s">
        <v>905</v>
      </c>
      <c r="B115" s="246" t="s">
        <v>331</v>
      </c>
      <c r="C115" s="247">
        <f>SUM(C105:C114)</f>
        <v>13001000</v>
      </c>
      <c r="D115" s="247">
        <f>SUM(D105:D114)</f>
        <v>13001000</v>
      </c>
      <c r="E115" s="247">
        <v>29765000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82.57421875" style="0" customWidth="1"/>
    <col min="3" max="5" width="12.28125" style="0" customWidth="1"/>
  </cols>
  <sheetData>
    <row r="1" spans="1:5" ht="27" customHeight="1">
      <c r="A1" s="314" t="s">
        <v>761</v>
      </c>
      <c r="B1" s="314"/>
      <c r="C1" s="314"/>
      <c r="D1" s="314"/>
      <c r="E1" s="314"/>
    </row>
    <row r="2" spans="1:5" ht="25.5" customHeight="1">
      <c r="A2" s="302" t="s">
        <v>747</v>
      </c>
      <c r="B2" s="302"/>
      <c r="C2" s="302"/>
      <c r="D2" s="302"/>
      <c r="E2" s="302"/>
    </row>
    <row r="3" spans="1:5" ht="27.75" customHeight="1">
      <c r="A3" s="303" t="s">
        <v>120</v>
      </c>
      <c r="B3" s="303"/>
      <c r="C3" s="303"/>
      <c r="D3" s="303"/>
      <c r="E3" s="303"/>
    </row>
    <row r="4" ht="21" customHeight="1">
      <c r="A4" s="4" t="s">
        <v>230</v>
      </c>
    </row>
    <row r="5" spans="1:5" ht="24.75">
      <c r="A5" s="238" t="s">
        <v>196</v>
      </c>
      <c r="B5" s="239" t="s">
        <v>358</v>
      </c>
      <c r="C5" s="240" t="s">
        <v>240</v>
      </c>
      <c r="D5" s="241" t="s">
        <v>884</v>
      </c>
      <c r="E5" s="241" t="s">
        <v>895</v>
      </c>
    </row>
    <row r="6" spans="1:5" ht="15">
      <c r="A6" s="242" t="s">
        <v>163</v>
      </c>
      <c r="B6" s="243" t="s">
        <v>565</v>
      </c>
      <c r="C6" s="250"/>
      <c r="D6" s="250"/>
      <c r="E6" s="250"/>
    </row>
    <row r="7" spans="1:5" ht="15">
      <c r="A7" s="242" t="s">
        <v>172</v>
      </c>
      <c r="B7" s="243" t="s">
        <v>565</v>
      </c>
      <c r="C7" s="250"/>
      <c r="D7" s="250"/>
      <c r="E7" s="250"/>
    </row>
    <row r="8" spans="1:5" ht="15">
      <c r="A8" s="242" t="s">
        <v>173</v>
      </c>
      <c r="B8" s="243" t="s">
        <v>565</v>
      </c>
      <c r="C8" s="250"/>
      <c r="D8" s="250"/>
      <c r="E8" s="250"/>
    </row>
    <row r="9" spans="1:5" ht="15">
      <c r="A9" s="242" t="s">
        <v>171</v>
      </c>
      <c r="B9" s="243" t="s">
        <v>565</v>
      </c>
      <c r="C9" s="250"/>
      <c r="D9" s="250"/>
      <c r="E9" s="250"/>
    </row>
    <row r="10" spans="1:5" ht="15">
      <c r="A10" s="242" t="s">
        <v>170</v>
      </c>
      <c r="B10" s="243" t="s">
        <v>565</v>
      </c>
      <c r="C10" s="250"/>
      <c r="D10" s="250"/>
      <c r="E10" s="250"/>
    </row>
    <row r="11" spans="1:5" ht="15">
      <c r="A11" s="242" t="s">
        <v>169</v>
      </c>
      <c r="B11" s="243" t="s">
        <v>565</v>
      </c>
      <c r="C11" s="250"/>
      <c r="D11" s="250"/>
      <c r="E11" s="250"/>
    </row>
    <row r="12" spans="1:5" ht="15">
      <c r="A12" s="242" t="s">
        <v>164</v>
      </c>
      <c r="B12" s="243" t="s">
        <v>565</v>
      </c>
      <c r="C12" s="250"/>
      <c r="D12" s="250"/>
      <c r="E12" s="250"/>
    </row>
    <row r="13" spans="1:5" ht="15">
      <c r="A13" s="242" t="s">
        <v>165</v>
      </c>
      <c r="B13" s="243" t="s">
        <v>565</v>
      </c>
      <c r="C13" s="250"/>
      <c r="D13" s="250"/>
      <c r="E13" s="250"/>
    </row>
    <row r="14" spans="1:5" ht="15">
      <c r="A14" s="242" t="s">
        <v>166</v>
      </c>
      <c r="B14" s="243" t="s">
        <v>565</v>
      </c>
      <c r="C14" s="250"/>
      <c r="D14" s="250"/>
      <c r="E14" s="250"/>
    </row>
    <row r="15" spans="1:5" ht="15">
      <c r="A15" s="242" t="s">
        <v>167</v>
      </c>
      <c r="B15" s="243" t="s">
        <v>565</v>
      </c>
      <c r="C15" s="250"/>
      <c r="D15" s="250"/>
      <c r="E15" s="250"/>
    </row>
    <row r="16" spans="1:5" ht="24">
      <c r="A16" s="251" t="s">
        <v>915</v>
      </c>
      <c r="B16" s="246" t="s">
        <v>565</v>
      </c>
      <c r="C16" s="250"/>
      <c r="D16" s="250"/>
      <c r="E16" s="250"/>
    </row>
    <row r="17" spans="1:5" ht="15">
      <c r="A17" s="242" t="s">
        <v>163</v>
      </c>
      <c r="B17" s="243" t="s">
        <v>566</v>
      </c>
      <c r="C17" s="250"/>
      <c r="D17" s="250"/>
      <c r="E17" s="250"/>
    </row>
    <row r="18" spans="1:5" ht="15">
      <c r="A18" s="242" t="s">
        <v>172</v>
      </c>
      <c r="B18" s="243" t="s">
        <v>566</v>
      </c>
      <c r="C18" s="250"/>
      <c r="D18" s="250"/>
      <c r="E18" s="250"/>
    </row>
    <row r="19" spans="1:5" ht="15">
      <c r="A19" s="242" t="s">
        <v>173</v>
      </c>
      <c r="B19" s="243" t="s">
        <v>566</v>
      </c>
      <c r="C19" s="250"/>
      <c r="D19" s="250"/>
      <c r="E19" s="250"/>
    </row>
    <row r="20" spans="1:5" ht="15">
      <c r="A20" s="242" t="s">
        <v>171</v>
      </c>
      <c r="B20" s="243" t="s">
        <v>566</v>
      </c>
      <c r="C20" s="250"/>
      <c r="D20" s="250"/>
      <c r="E20" s="250"/>
    </row>
    <row r="21" spans="1:5" ht="15">
      <c r="A21" s="242" t="s">
        <v>170</v>
      </c>
      <c r="B21" s="243" t="s">
        <v>566</v>
      </c>
      <c r="C21" s="250"/>
      <c r="D21" s="250"/>
      <c r="E21" s="250"/>
    </row>
    <row r="22" spans="1:5" ht="15">
      <c r="A22" s="242" t="s">
        <v>169</v>
      </c>
      <c r="B22" s="243" t="s">
        <v>566</v>
      </c>
      <c r="C22" s="250"/>
      <c r="D22" s="250"/>
      <c r="E22" s="250"/>
    </row>
    <row r="23" spans="1:5" ht="15">
      <c r="A23" s="242" t="s">
        <v>164</v>
      </c>
      <c r="B23" s="243" t="s">
        <v>566</v>
      </c>
      <c r="C23" s="250"/>
      <c r="D23" s="250"/>
      <c r="E23" s="250"/>
    </row>
    <row r="24" spans="1:5" ht="15">
      <c r="A24" s="242" t="s">
        <v>165</v>
      </c>
      <c r="B24" s="243" t="s">
        <v>566</v>
      </c>
      <c r="C24" s="250"/>
      <c r="D24" s="250"/>
      <c r="E24" s="250"/>
    </row>
    <row r="25" spans="1:5" ht="15">
      <c r="A25" s="242" t="s">
        <v>166</v>
      </c>
      <c r="B25" s="243" t="s">
        <v>566</v>
      </c>
      <c r="C25" s="250"/>
      <c r="D25" s="250"/>
      <c r="E25" s="250"/>
    </row>
    <row r="26" spans="1:5" ht="15">
      <c r="A26" s="242" t="s">
        <v>167</v>
      </c>
      <c r="B26" s="243" t="s">
        <v>566</v>
      </c>
      <c r="C26" s="250"/>
      <c r="D26" s="250"/>
      <c r="E26" s="250"/>
    </row>
    <row r="27" spans="1:5" ht="24">
      <c r="A27" s="251" t="s">
        <v>52</v>
      </c>
      <c r="B27" s="246" t="s">
        <v>566</v>
      </c>
      <c r="C27" s="250"/>
      <c r="D27" s="250"/>
      <c r="E27" s="250"/>
    </row>
    <row r="28" spans="1:5" ht="15">
      <c r="A28" s="242" t="s">
        <v>163</v>
      </c>
      <c r="B28" s="243" t="s">
        <v>567</v>
      </c>
      <c r="C28" s="250"/>
      <c r="D28" s="250"/>
      <c r="E28" s="250">
        <v>81200</v>
      </c>
    </row>
    <row r="29" spans="1:5" ht="15">
      <c r="A29" s="242" t="s">
        <v>172</v>
      </c>
      <c r="B29" s="243" t="s">
        <v>567</v>
      </c>
      <c r="C29" s="250"/>
      <c r="D29" s="250"/>
      <c r="E29" s="250"/>
    </row>
    <row r="30" spans="1:5" ht="15">
      <c r="A30" s="242" t="s">
        <v>173</v>
      </c>
      <c r="B30" s="243" t="s">
        <v>567</v>
      </c>
      <c r="C30" s="250"/>
      <c r="D30" s="250"/>
      <c r="E30" s="250"/>
    </row>
    <row r="31" spans="1:5" ht="15">
      <c r="A31" s="242" t="s">
        <v>171</v>
      </c>
      <c r="B31" s="243" t="s">
        <v>567</v>
      </c>
      <c r="C31" s="250"/>
      <c r="D31" s="250"/>
      <c r="E31" s="250"/>
    </row>
    <row r="32" spans="1:5" ht="15">
      <c r="A32" s="242" t="s">
        <v>170</v>
      </c>
      <c r="B32" s="243" t="s">
        <v>567</v>
      </c>
      <c r="C32" s="250">
        <v>3753600</v>
      </c>
      <c r="D32" s="250">
        <v>3753600</v>
      </c>
      <c r="E32" s="250">
        <v>3753600</v>
      </c>
    </row>
    <row r="33" spans="1:5" ht="15">
      <c r="A33" s="242" t="s">
        <v>169</v>
      </c>
      <c r="B33" s="243" t="s">
        <v>567</v>
      </c>
      <c r="C33" s="250">
        <v>359364</v>
      </c>
      <c r="D33" s="250">
        <v>977754</v>
      </c>
      <c r="E33" s="250">
        <v>1907789</v>
      </c>
    </row>
    <row r="34" spans="1:5" ht="15">
      <c r="A34" s="242" t="s">
        <v>164</v>
      </c>
      <c r="B34" s="243" t="s">
        <v>567</v>
      </c>
      <c r="C34" s="250"/>
      <c r="D34" s="250">
        <v>23824</v>
      </c>
      <c r="E34" s="250">
        <v>233234</v>
      </c>
    </row>
    <row r="35" spans="1:5" ht="15">
      <c r="A35" s="242" t="s">
        <v>165</v>
      </c>
      <c r="B35" s="243" t="s">
        <v>567</v>
      </c>
      <c r="C35" s="250"/>
      <c r="D35" s="250"/>
      <c r="E35" s="250"/>
    </row>
    <row r="36" spans="1:5" ht="15">
      <c r="A36" s="242" t="s">
        <v>166</v>
      </c>
      <c r="B36" s="243" t="s">
        <v>567</v>
      </c>
      <c r="C36" s="250"/>
      <c r="D36" s="250"/>
      <c r="E36" s="250"/>
    </row>
    <row r="37" spans="1:5" ht="15">
      <c r="A37" s="242" t="s">
        <v>167</v>
      </c>
      <c r="B37" s="243" t="s">
        <v>567</v>
      </c>
      <c r="C37" s="250"/>
      <c r="D37" s="250"/>
      <c r="E37" s="250"/>
    </row>
    <row r="38" spans="1:5" ht="15">
      <c r="A38" s="251" t="s">
        <v>51</v>
      </c>
      <c r="B38" s="246" t="s">
        <v>567</v>
      </c>
      <c r="C38" s="252">
        <v>4112964</v>
      </c>
      <c r="D38" s="252">
        <f>SUM(D28:D37)</f>
        <v>4755178</v>
      </c>
      <c r="E38" s="252">
        <f>SUM(E28:E37)</f>
        <v>5975823</v>
      </c>
    </row>
    <row r="39" spans="1:5" ht="15">
      <c r="A39" s="248" t="s">
        <v>569</v>
      </c>
      <c r="B39" s="243" t="s">
        <v>570</v>
      </c>
      <c r="C39" s="250"/>
      <c r="D39" s="250"/>
      <c r="E39" s="250">
        <v>19999960</v>
      </c>
    </row>
    <row r="40" spans="1:5" ht="15">
      <c r="A40" s="251" t="s">
        <v>569</v>
      </c>
      <c r="B40" s="246" t="s">
        <v>570</v>
      </c>
      <c r="C40" s="252"/>
      <c r="D40" s="252"/>
      <c r="E40" s="252">
        <f>SUM(E39)</f>
        <v>19999960</v>
      </c>
    </row>
    <row r="41" spans="1:5" ht="15">
      <c r="A41" s="242" t="s">
        <v>163</v>
      </c>
      <c r="B41" s="243" t="s">
        <v>573</v>
      </c>
      <c r="C41" s="250"/>
      <c r="D41" s="250"/>
      <c r="E41" s="250"/>
    </row>
    <row r="42" spans="1:5" ht="15">
      <c r="A42" s="242" t="s">
        <v>172</v>
      </c>
      <c r="B42" s="243" t="s">
        <v>573</v>
      </c>
      <c r="C42" s="250"/>
      <c r="D42" s="250"/>
      <c r="E42" s="250"/>
    </row>
    <row r="43" spans="1:5" ht="15">
      <c r="A43" s="242" t="s">
        <v>173</v>
      </c>
      <c r="B43" s="243" t="s">
        <v>573</v>
      </c>
      <c r="C43" s="250"/>
      <c r="D43" s="250"/>
      <c r="E43" s="250"/>
    </row>
    <row r="44" spans="1:5" ht="15">
      <c r="A44" s="242" t="s">
        <v>171</v>
      </c>
      <c r="B44" s="243" t="s">
        <v>573</v>
      </c>
      <c r="C44" s="250"/>
      <c r="D44" s="250"/>
      <c r="E44" s="250"/>
    </row>
    <row r="45" spans="1:5" ht="15">
      <c r="A45" s="242" t="s">
        <v>170</v>
      </c>
      <c r="B45" s="243" t="s">
        <v>573</v>
      </c>
      <c r="C45" s="250"/>
      <c r="D45" s="250"/>
      <c r="E45" s="250"/>
    </row>
    <row r="46" spans="1:5" ht="15">
      <c r="A46" s="242" t="s">
        <v>169</v>
      </c>
      <c r="B46" s="243" t="s">
        <v>573</v>
      </c>
      <c r="C46" s="250"/>
      <c r="D46" s="250"/>
      <c r="E46" s="250"/>
    </row>
    <row r="47" spans="1:5" ht="15">
      <c r="A47" s="242" t="s">
        <v>164</v>
      </c>
      <c r="B47" s="243" t="s">
        <v>573</v>
      </c>
      <c r="C47" s="250"/>
      <c r="D47" s="250"/>
      <c r="E47" s="250"/>
    </row>
    <row r="48" spans="1:5" ht="15">
      <c r="A48" s="242" t="s">
        <v>165</v>
      </c>
      <c r="B48" s="243" t="s">
        <v>573</v>
      </c>
      <c r="C48" s="250"/>
      <c r="D48" s="250"/>
      <c r="E48" s="250"/>
    </row>
    <row r="49" spans="1:5" ht="15">
      <c r="A49" s="242" t="s">
        <v>166</v>
      </c>
      <c r="B49" s="243" t="s">
        <v>573</v>
      </c>
      <c r="C49" s="250"/>
      <c r="D49" s="250"/>
      <c r="E49" s="250"/>
    </row>
    <row r="50" spans="1:5" ht="15">
      <c r="A50" s="242" t="s">
        <v>167</v>
      </c>
      <c r="B50" s="243" t="s">
        <v>573</v>
      </c>
      <c r="C50" s="250"/>
      <c r="D50" s="250"/>
      <c r="E50" s="250"/>
    </row>
    <row r="51" spans="1:5" ht="24">
      <c r="A51" s="251" t="s">
        <v>49</v>
      </c>
      <c r="B51" s="246" t="s">
        <v>573</v>
      </c>
      <c r="C51" s="250"/>
      <c r="D51" s="250"/>
      <c r="E51" s="250"/>
    </row>
    <row r="52" spans="1:5" ht="15">
      <c r="A52" s="242" t="s">
        <v>168</v>
      </c>
      <c r="B52" s="243" t="s">
        <v>574</v>
      </c>
      <c r="C52" s="250"/>
      <c r="D52" s="250"/>
      <c r="E52" s="250"/>
    </row>
    <row r="53" spans="1:5" ht="15">
      <c r="A53" s="242" t="s">
        <v>172</v>
      </c>
      <c r="B53" s="243" t="s">
        <v>574</v>
      </c>
      <c r="C53" s="250"/>
      <c r="D53" s="250"/>
      <c r="E53" s="250"/>
    </row>
    <row r="54" spans="1:5" ht="15">
      <c r="A54" s="242" t="s">
        <v>173</v>
      </c>
      <c r="B54" s="243" t="s">
        <v>574</v>
      </c>
      <c r="C54" s="250"/>
      <c r="D54" s="250"/>
      <c r="E54" s="250"/>
    </row>
    <row r="55" spans="1:5" ht="15">
      <c r="A55" s="242" t="s">
        <v>171</v>
      </c>
      <c r="B55" s="243" t="s">
        <v>574</v>
      </c>
      <c r="C55" s="250"/>
      <c r="D55" s="250"/>
      <c r="E55" s="250"/>
    </row>
    <row r="56" spans="1:5" ht="15">
      <c r="A56" s="242" t="s">
        <v>170</v>
      </c>
      <c r="B56" s="243" t="s">
        <v>574</v>
      </c>
      <c r="C56" s="250"/>
      <c r="D56" s="250"/>
      <c r="E56" s="250"/>
    </row>
    <row r="57" spans="1:5" ht="15">
      <c r="A57" s="242" t="s">
        <v>169</v>
      </c>
      <c r="B57" s="243" t="s">
        <v>574</v>
      </c>
      <c r="C57" s="250"/>
      <c r="D57" s="250"/>
      <c r="E57" s="250"/>
    </row>
    <row r="58" spans="1:5" ht="15">
      <c r="A58" s="242" t="s">
        <v>164</v>
      </c>
      <c r="B58" s="243" t="s">
        <v>574</v>
      </c>
      <c r="C58" s="250"/>
      <c r="D58" s="250"/>
      <c r="E58" s="250"/>
    </row>
    <row r="59" spans="1:5" ht="15">
      <c r="A59" s="242" t="s">
        <v>165</v>
      </c>
      <c r="B59" s="243" t="s">
        <v>574</v>
      </c>
      <c r="C59" s="250"/>
      <c r="D59" s="250"/>
      <c r="E59" s="250"/>
    </row>
    <row r="60" spans="1:5" ht="15">
      <c r="A60" s="242" t="s">
        <v>166</v>
      </c>
      <c r="B60" s="243" t="s">
        <v>574</v>
      </c>
      <c r="C60" s="250"/>
      <c r="D60" s="250"/>
      <c r="E60" s="250"/>
    </row>
    <row r="61" spans="1:5" ht="15">
      <c r="A61" s="242" t="s">
        <v>167</v>
      </c>
      <c r="B61" s="243" t="s">
        <v>574</v>
      </c>
      <c r="C61" s="250"/>
      <c r="D61" s="250"/>
      <c r="E61" s="250"/>
    </row>
    <row r="62" spans="1:5" ht="24">
      <c r="A62" s="251" t="s">
        <v>53</v>
      </c>
      <c r="B62" s="246" t="s">
        <v>574</v>
      </c>
      <c r="C62" s="250"/>
      <c r="D62" s="250"/>
      <c r="E62" s="250"/>
    </row>
    <row r="63" spans="1:5" ht="15">
      <c r="A63" s="242" t="s">
        <v>163</v>
      </c>
      <c r="B63" s="243" t="s">
        <v>575</v>
      </c>
      <c r="C63" s="250">
        <v>28860000</v>
      </c>
      <c r="D63" s="250">
        <v>28860000</v>
      </c>
      <c r="E63" s="250">
        <v>28860000</v>
      </c>
    </row>
    <row r="64" spans="1:5" ht="15">
      <c r="A64" s="242" t="s">
        <v>172</v>
      </c>
      <c r="B64" s="243" t="s">
        <v>575</v>
      </c>
      <c r="C64" s="250"/>
      <c r="D64" s="250"/>
      <c r="E64" s="250"/>
    </row>
    <row r="65" spans="1:5" ht="15">
      <c r="A65" s="242" t="s">
        <v>173</v>
      </c>
      <c r="B65" s="243" t="s">
        <v>575</v>
      </c>
      <c r="C65" s="250"/>
      <c r="D65" s="250"/>
      <c r="E65" s="250"/>
    </row>
    <row r="66" spans="1:5" ht="15">
      <c r="A66" s="242" t="s">
        <v>171</v>
      </c>
      <c r="B66" s="243" t="s">
        <v>575</v>
      </c>
      <c r="C66" s="250"/>
      <c r="D66" s="250"/>
      <c r="E66" s="250"/>
    </row>
    <row r="67" spans="1:5" ht="15">
      <c r="A67" s="242" t="s">
        <v>170</v>
      </c>
      <c r="B67" s="243" t="s">
        <v>575</v>
      </c>
      <c r="C67" s="250"/>
      <c r="D67" s="250"/>
      <c r="E67" s="250"/>
    </row>
    <row r="68" spans="1:5" ht="15">
      <c r="A68" s="242" t="s">
        <v>169</v>
      </c>
      <c r="B68" s="243" t="s">
        <v>575</v>
      </c>
      <c r="C68" s="250"/>
      <c r="D68" s="250"/>
      <c r="E68" s="250"/>
    </row>
    <row r="69" spans="1:5" ht="15">
      <c r="A69" s="242" t="s">
        <v>164</v>
      </c>
      <c r="B69" s="243" t="s">
        <v>575</v>
      </c>
      <c r="C69" s="250"/>
      <c r="D69" s="250"/>
      <c r="E69" s="250"/>
    </row>
    <row r="70" spans="1:5" ht="15">
      <c r="A70" s="242" t="s">
        <v>165</v>
      </c>
      <c r="B70" s="243" t="s">
        <v>575</v>
      </c>
      <c r="C70" s="250"/>
      <c r="D70" s="250"/>
      <c r="E70" s="250"/>
    </row>
    <row r="71" spans="1:5" ht="15">
      <c r="A71" s="242" t="s">
        <v>166</v>
      </c>
      <c r="B71" s="243" t="s">
        <v>575</v>
      </c>
      <c r="C71" s="250"/>
      <c r="D71" s="250"/>
      <c r="E71" s="250"/>
    </row>
    <row r="72" spans="1:5" ht="15">
      <c r="A72" s="242" t="s">
        <v>167</v>
      </c>
      <c r="B72" s="243" t="s">
        <v>575</v>
      </c>
      <c r="C72" s="250"/>
      <c r="D72" s="250"/>
      <c r="E72" s="250"/>
    </row>
    <row r="73" spans="1:5" ht="15">
      <c r="A73" s="251" t="s">
        <v>920</v>
      </c>
      <c r="B73" s="246" t="s">
        <v>575</v>
      </c>
      <c r="C73" s="252">
        <v>28860000</v>
      </c>
      <c r="D73" s="252">
        <v>28860000</v>
      </c>
      <c r="E73" s="252">
        <v>28860000</v>
      </c>
    </row>
    <row r="74" spans="1:5" ht="15">
      <c r="A74" s="242" t="s">
        <v>174</v>
      </c>
      <c r="B74" s="248" t="s">
        <v>661</v>
      </c>
      <c r="C74" s="250"/>
      <c r="D74" s="250"/>
      <c r="E74" s="250"/>
    </row>
    <row r="75" spans="1:5" ht="15">
      <c r="A75" s="242" t="s">
        <v>175</v>
      </c>
      <c r="B75" s="248" t="s">
        <v>661</v>
      </c>
      <c r="C75" s="250"/>
      <c r="D75" s="250"/>
      <c r="E75" s="250"/>
    </row>
    <row r="76" spans="1:5" ht="15">
      <c r="A76" s="242" t="s">
        <v>183</v>
      </c>
      <c r="B76" s="248" t="s">
        <v>661</v>
      </c>
      <c r="C76" s="250"/>
      <c r="D76" s="250"/>
      <c r="E76" s="250"/>
    </row>
    <row r="77" spans="1:5" ht="15">
      <c r="A77" s="248" t="s">
        <v>182</v>
      </c>
      <c r="B77" s="248" t="s">
        <v>661</v>
      </c>
      <c r="C77" s="250"/>
      <c r="D77" s="250"/>
      <c r="E77" s="250"/>
    </row>
    <row r="78" spans="1:5" ht="15">
      <c r="A78" s="248" t="s">
        <v>181</v>
      </c>
      <c r="B78" s="248" t="s">
        <v>661</v>
      </c>
      <c r="C78" s="250"/>
      <c r="D78" s="250"/>
      <c r="E78" s="250"/>
    </row>
    <row r="79" spans="1:5" ht="15">
      <c r="A79" s="248" t="s">
        <v>180</v>
      </c>
      <c r="B79" s="248" t="s">
        <v>661</v>
      </c>
      <c r="C79" s="250"/>
      <c r="D79" s="250"/>
      <c r="E79" s="250"/>
    </row>
    <row r="80" spans="1:5" ht="15">
      <c r="A80" s="242" t="s">
        <v>179</v>
      </c>
      <c r="B80" s="248" t="s">
        <v>661</v>
      </c>
      <c r="C80" s="250"/>
      <c r="D80" s="250"/>
      <c r="E80" s="250"/>
    </row>
    <row r="81" spans="1:5" ht="15">
      <c r="A81" s="242" t="s">
        <v>184</v>
      </c>
      <c r="B81" s="248" t="s">
        <v>661</v>
      </c>
      <c r="C81" s="250"/>
      <c r="D81" s="250"/>
      <c r="E81" s="250"/>
    </row>
    <row r="82" spans="1:5" ht="15">
      <c r="A82" s="242" t="s">
        <v>176</v>
      </c>
      <c r="B82" s="248" t="s">
        <v>661</v>
      </c>
      <c r="C82" s="250"/>
      <c r="D82" s="250"/>
      <c r="E82" s="250"/>
    </row>
    <row r="83" spans="1:5" ht="15">
      <c r="A83" s="242" t="s">
        <v>177</v>
      </c>
      <c r="B83" s="248" t="s">
        <v>661</v>
      </c>
      <c r="C83" s="250"/>
      <c r="D83" s="250"/>
      <c r="E83" s="250"/>
    </row>
    <row r="84" spans="1:5" ht="24">
      <c r="A84" s="251" t="s">
        <v>86</v>
      </c>
      <c r="B84" s="246" t="s">
        <v>661</v>
      </c>
      <c r="C84" s="250"/>
      <c r="D84" s="250"/>
      <c r="E84" s="250"/>
    </row>
    <row r="85" spans="1:5" ht="15">
      <c r="A85" s="242" t="s">
        <v>174</v>
      </c>
      <c r="B85" s="248" t="s">
        <v>662</v>
      </c>
      <c r="C85" s="250"/>
      <c r="D85" s="250"/>
      <c r="E85" s="250"/>
    </row>
    <row r="86" spans="1:5" ht="15">
      <c r="A86" s="242" t="s">
        <v>175</v>
      </c>
      <c r="B86" s="248" t="s">
        <v>662</v>
      </c>
      <c r="C86" s="250"/>
      <c r="D86" s="250"/>
      <c r="E86" s="250"/>
    </row>
    <row r="87" spans="1:5" ht="15">
      <c r="A87" s="242" t="s">
        <v>183</v>
      </c>
      <c r="B87" s="248" t="s">
        <v>662</v>
      </c>
      <c r="C87" s="250"/>
      <c r="D87" s="250"/>
      <c r="E87" s="250"/>
    </row>
    <row r="88" spans="1:5" ht="15">
      <c r="A88" s="248" t="s">
        <v>182</v>
      </c>
      <c r="B88" s="248" t="s">
        <v>662</v>
      </c>
      <c r="C88" s="250"/>
      <c r="D88" s="250"/>
      <c r="E88" s="250"/>
    </row>
    <row r="89" spans="1:5" ht="15">
      <c r="A89" s="248" t="s">
        <v>181</v>
      </c>
      <c r="B89" s="248" t="s">
        <v>662</v>
      </c>
      <c r="C89" s="250"/>
      <c r="D89" s="250"/>
      <c r="E89" s="250"/>
    </row>
    <row r="90" spans="1:5" ht="15">
      <c r="A90" s="248" t="s">
        <v>180</v>
      </c>
      <c r="B90" s="248" t="s">
        <v>662</v>
      </c>
      <c r="C90" s="250"/>
      <c r="D90" s="250"/>
      <c r="E90" s="250"/>
    </row>
    <row r="91" spans="1:5" ht="15">
      <c r="A91" s="242" t="s">
        <v>179</v>
      </c>
      <c r="B91" s="248" t="s">
        <v>662</v>
      </c>
      <c r="C91" s="250"/>
      <c r="D91" s="250"/>
      <c r="E91" s="250"/>
    </row>
    <row r="92" spans="1:5" ht="15">
      <c r="A92" s="242" t="s">
        <v>178</v>
      </c>
      <c r="B92" s="248" t="s">
        <v>662</v>
      </c>
      <c r="C92" s="250"/>
      <c r="D92" s="250"/>
      <c r="E92" s="250"/>
    </row>
    <row r="93" spans="1:5" ht="15">
      <c r="A93" s="242" t="s">
        <v>176</v>
      </c>
      <c r="B93" s="248" t="s">
        <v>662</v>
      </c>
      <c r="C93" s="250"/>
      <c r="D93" s="250"/>
      <c r="E93" s="250"/>
    </row>
    <row r="94" spans="1:5" ht="15">
      <c r="A94" s="242" t="s">
        <v>177</v>
      </c>
      <c r="B94" s="248" t="s">
        <v>662</v>
      </c>
      <c r="C94" s="250"/>
      <c r="D94" s="250"/>
      <c r="E94" s="250"/>
    </row>
    <row r="95" spans="1:5" ht="15">
      <c r="A95" s="249" t="s">
        <v>87</v>
      </c>
      <c r="B95" s="246" t="s">
        <v>662</v>
      </c>
      <c r="C95" s="250"/>
      <c r="D95" s="250"/>
      <c r="E95" s="250"/>
    </row>
    <row r="96" spans="1:5" ht="15">
      <c r="A96" s="242" t="s">
        <v>174</v>
      </c>
      <c r="B96" s="248" t="s">
        <v>666</v>
      </c>
      <c r="C96" s="250"/>
      <c r="D96" s="250"/>
      <c r="E96" s="250"/>
    </row>
    <row r="97" spans="1:5" ht="15">
      <c r="A97" s="242" t="s">
        <v>175</v>
      </c>
      <c r="B97" s="248" t="s">
        <v>666</v>
      </c>
      <c r="C97" s="250"/>
      <c r="D97" s="250"/>
      <c r="E97" s="250"/>
    </row>
    <row r="98" spans="1:5" ht="15">
      <c r="A98" s="242" t="s">
        <v>183</v>
      </c>
      <c r="B98" s="248" t="s">
        <v>666</v>
      </c>
      <c r="C98" s="250"/>
      <c r="D98" s="250"/>
      <c r="E98" s="250"/>
    </row>
    <row r="99" spans="1:5" ht="15">
      <c r="A99" s="248" t="s">
        <v>182</v>
      </c>
      <c r="B99" s="248" t="s">
        <v>666</v>
      </c>
      <c r="C99" s="250"/>
      <c r="D99" s="250"/>
      <c r="E99" s="250"/>
    </row>
    <row r="100" spans="1:5" ht="15">
      <c r="A100" s="248" t="s">
        <v>181</v>
      </c>
      <c r="B100" s="248" t="s">
        <v>666</v>
      </c>
      <c r="C100" s="250"/>
      <c r="D100" s="250"/>
      <c r="E100" s="250"/>
    </row>
    <row r="101" spans="1:5" ht="15">
      <c r="A101" s="248" t="s">
        <v>180</v>
      </c>
      <c r="B101" s="248" t="s">
        <v>666</v>
      </c>
      <c r="C101" s="250"/>
      <c r="D101" s="250"/>
      <c r="E101" s="250"/>
    </row>
    <row r="102" spans="1:5" ht="15">
      <c r="A102" s="242" t="s">
        <v>179</v>
      </c>
      <c r="B102" s="248" t="s">
        <v>666</v>
      </c>
      <c r="C102" s="250"/>
      <c r="D102" s="250"/>
      <c r="E102" s="250"/>
    </row>
    <row r="103" spans="1:5" ht="15">
      <c r="A103" s="242" t="s">
        <v>184</v>
      </c>
      <c r="B103" s="248" t="s">
        <v>666</v>
      </c>
      <c r="C103" s="250"/>
      <c r="D103" s="250"/>
      <c r="E103" s="250"/>
    </row>
    <row r="104" spans="1:5" ht="15">
      <c r="A104" s="242" t="s">
        <v>176</v>
      </c>
      <c r="B104" s="248" t="s">
        <v>666</v>
      </c>
      <c r="C104" s="250"/>
      <c r="D104" s="250"/>
      <c r="E104" s="250"/>
    </row>
    <row r="105" spans="1:5" ht="15">
      <c r="A105" s="242" t="s">
        <v>177</v>
      </c>
      <c r="B105" s="248" t="s">
        <v>666</v>
      </c>
      <c r="C105" s="250"/>
      <c r="D105" s="250"/>
      <c r="E105" s="250"/>
    </row>
    <row r="106" spans="1:5" ht="24">
      <c r="A106" s="251" t="s">
        <v>88</v>
      </c>
      <c r="B106" s="246" t="s">
        <v>666</v>
      </c>
      <c r="C106" s="250"/>
      <c r="D106" s="250"/>
      <c r="E106" s="250"/>
    </row>
    <row r="107" spans="1:5" ht="15">
      <c r="A107" s="242" t="s">
        <v>174</v>
      </c>
      <c r="B107" s="248" t="s">
        <v>667</v>
      </c>
      <c r="C107" s="250"/>
      <c r="D107" s="250"/>
      <c r="E107" s="250"/>
    </row>
    <row r="108" spans="1:5" ht="15">
      <c r="A108" s="242" t="s">
        <v>175</v>
      </c>
      <c r="B108" s="248" t="s">
        <v>667</v>
      </c>
      <c r="C108" s="250"/>
      <c r="D108" s="250"/>
      <c r="E108" s="250"/>
    </row>
    <row r="109" spans="1:5" ht="15">
      <c r="A109" s="242" t="s">
        <v>183</v>
      </c>
      <c r="B109" s="248" t="s">
        <v>667</v>
      </c>
      <c r="C109" s="250"/>
      <c r="D109" s="250"/>
      <c r="E109" s="250"/>
    </row>
    <row r="110" spans="1:5" ht="15">
      <c r="A110" s="248" t="s">
        <v>182</v>
      </c>
      <c r="B110" s="248" t="s">
        <v>667</v>
      </c>
      <c r="C110" s="250"/>
      <c r="D110" s="250"/>
      <c r="E110" s="250"/>
    </row>
    <row r="111" spans="1:5" ht="15">
      <c r="A111" s="248" t="s">
        <v>181</v>
      </c>
      <c r="B111" s="248" t="s">
        <v>667</v>
      </c>
      <c r="C111" s="250"/>
      <c r="D111" s="250"/>
      <c r="E111" s="250"/>
    </row>
    <row r="112" spans="1:5" ht="15">
      <c r="A112" s="248" t="s">
        <v>180</v>
      </c>
      <c r="B112" s="248" t="s">
        <v>667</v>
      </c>
      <c r="C112" s="250"/>
      <c r="D112" s="250"/>
      <c r="E112" s="250"/>
    </row>
    <row r="113" spans="1:5" ht="15">
      <c r="A113" s="242" t="s">
        <v>179</v>
      </c>
      <c r="B113" s="248" t="s">
        <v>667</v>
      </c>
      <c r="C113" s="250"/>
      <c r="D113" s="250"/>
      <c r="E113" s="250"/>
    </row>
    <row r="114" spans="1:5" ht="15">
      <c r="A114" s="242" t="s">
        <v>178</v>
      </c>
      <c r="B114" s="248" t="s">
        <v>667</v>
      </c>
      <c r="C114" s="250"/>
      <c r="D114" s="250"/>
      <c r="E114" s="250"/>
    </row>
    <row r="115" spans="1:5" ht="15">
      <c r="A115" s="242" t="s">
        <v>176</v>
      </c>
      <c r="B115" s="248" t="s">
        <v>667</v>
      </c>
      <c r="C115" s="250"/>
      <c r="D115" s="250"/>
      <c r="E115" s="250"/>
    </row>
    <row r="116" spans="1:5" ht="15">
      <c r="A116" s="242" t="s">
        <v>177</v>
      </c>
      <c r="B116" s="248" t="s">
        <v>667</v>
      </c>
      <c r="C116" s="250"/>
      <c r="D116" s="250"/>
      <c r="E116" s="250"/>
    </row>
    <row r="117" spans="1:5" ht="15">
      <c r="A117" s="249" t="s">
        <v>89</v>
      </c>
      <c r="B117" s="246" t="s">
        <v>667</v>
      </c>
      <c r="C117" s="250"/>
      <c r="D117" s="250"/>
      <c r="E117" s="250"/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65.00390625" style="0" customWidth="1"/>
    <col min="3" max="3" width="15.57421875" style="0" customWidth="1"/>
    <col min="4" max="4" width="18.140625" style="0" hidden="1" customWidth="1"/>
  </cols>
  <sheetData>
    <row r="1" spans="1:4" ht="16.5" customHeight="1">
      <c r="A1" s="319" t="s">
        <v>899</v>
      </c>
      <c r="B1" s="319"/>
      <c r="C1" s="319"/>
      <c r="D1" s="319"/>
    </row>
    <row r="2" spans="1:4" ht="18" customHeight="1">
      <c r="A2" s="302" t="s">
        <v>747</v>
      </c>
      <c r="B2" s="302"/>
      <c r="C2" s="302"/>
      <c r="D2" s="302"/>
    </row>
    <row r="3" spans="1:4" ht="18" customHeight="1">
      <c r="A3" s="315" t="s">
        <v>118</v>
      </c>
      <c r="B3" s="315"/>
      <c r="C3" s="315"/>
      <c r="D3" s="315"/>
    </row>
    <row r="4" spans="1:4" ht="36" customHeight="1">
      <c r="A4" s="54" t="s">
        <v>196</v>
      </c>
      <c r="B4" s="3" t="s">
        <v>358</v>
      </c>
      <c r="C4" s="124" t="s">
        <v>240</v>
      </c>
      <c r="D4" s="254" t="s">
        <v>895</v>
      </c>
    </row>
    <row r="5" spans="1:4" ht="15">
      <c r="A5" s="5" t="s">
        <v>56</v>
      </c>
      <c r="B5" s="5" t="s">
        <v>585</v>
      </c>
      <c r="C5" s="156">
        <v>2900000</v>
      </c>
      <c r="D5" s="156"/>
    </row>
    <row r="6" spans="1:4" ht="15">
      <c r="A6" s="5" t="s">
        <v>57</v>
      </c>
      <c r="B6" s="5" t="s">
        <v>585</v>
      </c>
      <c r="C6" s="156"/>
      <c r="D6" s="156"/>
    </row>
    <row r="7" spans="1:4" ht="15">
      <c r="A7" s="5" t="s">
        <v>58</v>
      </c>
      <c r="B7" s="5" t="s">
        <v>585</v>
      </c>
      <c r="C7" s="156"/>
      <c r="D7" s="156"/>
    </row>
    <row r="8" spans="1:4" ht="15">
      <c r="A8" s="5" t="s">
        <v>59</v>
      </c>
      <c r="B8" s="5" t="s">
        <v>585</v>
      </c>
      <c r="C8" s="156"/>
      <c r="D8" s="156"/>
    </row>
    <row r="9" spans="1:4" ht="15">
      <c r="A9" s="9" t="s">
        <v>3</v>
      </c>
      <c r="B9" s="10" t="s">
        <v>585</v>
      </c>
      <c r="C9" s="194">
        <v>2900000</v>
      </c>
      <c r="D9" s="194"/>
    </row>
    <row r="10" spans="1:4" ht="15">
      <c r="A10" s="5" t="s">
        <v>4</v>
      </c>
      <c r="B10" s="6" t="s">
        <v>586</v>
      </c>
      <c r="C10" s="156">
        <v>200000000</v>
      </c>
      <c r="D10" s="156"/>
    </row>
    <row r="11" spans="1:4" ht="27">
      <c r="A11" s="69" t="s">
        <v>587</v>
      </c>
      <c r="B11" s="69" t="s">
        <v>586</v>
      </c>
      <c r="C11" s="156">
        <v>200000000</v>
      </c>
      <c r="D11" s="156"/>
    </row>
    <row r="12" spans="1:4" ht="27">
      <c r="A12" s="69" t="s">
        <v>588</v>
      </c>
      <c r="B12" s="69" t="s">
        <v>586</v>
      </c>
      <c r="C12" s="156"/>
      <c r="D12" s="156"/>
    </row>
    <row r="13" spans="1:4" ht="15">
      <c r="A13" s="5" t="s">
        <v>6</v>
      </c>
      <c r="B13" s="6" t="s">
        <v>592</v>
      </c>
      <c r="C13" s="156">
        <v>6600000</v>
      </c>
      <c r="D13" s="156"/>
    </row>
    <row r="14" spans="1:4" ht="27">
      <c r="A14" s="69" t="s">
        <v>594</v>
      </c>
      <c r="B14" s="69" t="s">
        <v>592</v>
      </c>
      <c r="C14" s="156">
        <v>6600000</v>
      </c>
      <c r="D14" s="156"/>
    </row>
    <row r="15" spans="1:4" ht="27">
      <c r="A15" s="69" t="s">
        <v>595</v>
      </c>
      <c r="B15" s="69" t="s">
        <v>592</v>
      </c>
      <c r="C15" s="156"/>
      <c r="D15" s="156"/>
    </row>
    <row r="16" spans="1:4" ht="15">
      <c r="A16" s="69" t="s">
        <v>596</v>
      </c>
      <c r="B16" s="69" t="s">
        <v>592</v>
      </c>
      <c r="C16" s="156"/>
      <c r="D16" s="156"/>
    </row>
    <row r="17" spans="1:4" ht="15">
      <c r="A17" s="69" t="s">
        <v>597</v>
      </c>
      <c r="B17" s="69" t="s">
        <v>592</v>
      </c>
      <c r="C17" s="156"/>
      <c r="D17" s="156"/>
    </row>
    <row r="18" spans="1:4" ht="15">
      <c r="A18" s="5" t="s">
        <v>64</v>
      </c>
      <c r="B18" s="6" t="s">
        <v>598</v>
      </c>
      <c r="C18" s="156">
        <v>200000</v>
      </c>
      <c r="D18" s="156"/>
    </row>
    <row r="19" spans="1:4" ht="15">
      <c r="A19" s="69" t="s">
        <v>606</v>
      </c>
      <c r="B19" s="69" t="s">
        <v>598</v>
      </c>
      <c r="C19" s="156"/>
      <c r="D19" s="156"/>
    </row>
    <row r="20" spans="1:4" ht="15">
      <c r="A20" s="69" t="s">
        <v>607</v>
      </c>
      <c r="B20" s="69" t="s">
        <v>598</v>
      </c>
      <c r="C20" s="156">
        <v>200000</v>
      </c>
      <c r="D20" s="156"/>
    </row>
    <row r="21" spans="1:4" ht="15">
      <c r="A21" s="9" t="s">
        <v>36</v>
      </c>
      <c r="B21" s="10" t="s">
        <v>614</v>
      </c>
      <c r="C21" s="159">
        <f>SUM(C10+C13+C18)</f>
        <v>206800000</v>
      </c>
      <c r="D21" s="159"/>
    </row>
    <row r="22" spans="1:4" ht="15">
      <c r="A22" s="5" t="s">
        <v>65</v>
      </c>
      <c r="B22" s="5" t="s">
        <v>615</v>
      </c>
      <c r="C22" s="156"/>
      <c r="D22" s="156"/>
    </row>
    <row r="23" spans="1:4" ht="15">
      <c r="A23" s="5" t="s">
        <v>67</v>
      </c>
      <c r="B23" s="5" t="s">
        <v>615</v>
      </c>
      <c r="C23" s="156">
        <v>53800</v>
      </c>
      <c r="D23" s="156"/>
    </row>
    <row r="24" spans="1:4" ht="15">
      <c r="A24" s="5" t="s">
        <v>68</v>
      </c>
      <c r="B24" s="5" t="s">
        <v>615</v>
      </c>
      <c r="C24" s="156"/>
      <c r="D24" s="156"/>
    </row>
    <row r="25" spans="1:4" ht="15">
      <c r="A25" s="5" t="s">
        <v>69</v>
      </c>
      <c r="B25" s="5" t="s">
        <v>615</v>
      </c>
      <c r="C25" s="156"/>
      <c r="D25" s="156"/>
    </row>
    <row r="26" spans="1:4" ht="15">
      <c r="A26" s="5" t="s">
        <v>71</v>
      </c>
      <c r="B26" s="5" t="s">
        <v>615</v>
      </c>
      <c r="C26" s="156"/>
      <c r="D26" s="156"/>
    </row>
    <row r="27" spans="1:4" ht="15">
      <c r="A27" s="5" t="s">
        <v>72</v>
      </c>
      <c r="B27" s="5" t="s">
        <v>615</v>
      </c>
      <c r="C27" s="156"/>
      <c r="D27" s="156"/>
    </row>
    <row r="28" spans="1:4" ht="15">
      <c r="A28" s="5" t="s">
        <v>73</v>
      </c>
      <c r="B28" s="5" t="s">
        <v>615</v>
      </c>
      <c r="C28" s="156"/>
      <c r="D28" s="156"/>
    </row>
    <row r="29" spans="1:4" ht="15">
      <c r="A29" s="5" t="s">
        <v>74</v>
      </c>
      <c r="B29" s="5" t="s">
        <v>615</v>
      </c>
      <c r="C29" s="156"/>
      <c r="D29" s="156"/>
    </row>
    <row r="30" spans="1:4" ht="45">
      <c r="A30" s="5" t="s">
        <v>75</v>
      </c>
      <c r="B30" s="5" t="s">
        <v>615</v>
      </c>
      <c r="C30" s="156"/>
      <c r="D30" s="156"/>
    </row>
    <row r="31" spans="1:4" ht="15">
      <c r="A31" s="5" t="s">
        <v>76</v>
      </c>
      <c r="B31" s="5" t="s">
        <v>615</v>
      </c>
      <c r="C31" s="156"/>
      <c r="D31" s="156"/>
    </row>
    <row r="32" spans="1:4" ht="15">
      <c r="A32" s="9" t="s">
        <v>8</v>
      </c>
      <c r="B32" s="10" t="s">
        <v>615</v>
      </c>
      <c r="C32" s="194">
        <v>53800</v>
      </c>
      <c r="D32" s="194"/>
    </row>
  </sheetData>
  <sheetProtection/>
  <mergeCells count="3">
    <mergeCell ref="A1:D1"/>
    <mergeCell ref="A2:D2"/>
    <mergeCell ref="A3:D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47" sqref="A147"/>
    </sheetView>
  </sheetViews>
  <sheetFormatPr defaultColWidth="9.140625" defaultRowHeight="15"/>
  <cols>
    <col min="1" max="1" width="101.28125" style="0" customWidth="1"/>
    <col min="3" max="3" width="13.8515625" style="0" hidden="1" customWidth="1"/>
    <col min="4" max="4" width="12.140625" style="0" hidden="1" customWidth="1"/>
    <col min="5" max="5" width="13.421875" style="0" customWidth="1"/>
  </cols>
  <sheetData>
    <row r="1" spans="1:6" ht="15">
      <c r="A1" s="117" t="s">
        <v>256</v>
      </c>
      <c r="B1" s="118"/>
      <c r="C1" s="118"/>
      <c r="D1" s="118"/>
      <c r="E1" s="118"/>
      <c r="F1" s="137"/>
    </row>
    <row r="2" spans="1:5" ht="26.25" customHeight="1">
      <c r="A2" s="302" t="s">
        <v>94</v>
      </c>
      <c r="B2" s="305"/>
      <c r="C2" s="305"/>
      <c r="D2" s="305"/>
      <c r="E2" s="305"/>
    </row>
    <row r="3" spans="1:5" ht="30" customHeight="1">
      <c r="A3" s="303" t="s">
        <v>272</v>
      </c>
      <c r="B3" s="307"/>
      <c r="C3" s="307"/>
      <c r="D3" s="307"/>
      <c r="E3" s="307"/>
    </row>
    <row r="5" ht="15">
      <c r="A5" s="4" t="s">
        <v>233</v>
      </c>
    </row>
    <row r="6" spans="1:5" ht="45">
      <c r="A6" s="2" t="s">
        <v>357</v>
      </c>
      <c r="B6" s="3" t="s">
        <v>358</v>
      </c>
      <c r="C6" s="85" t="s">
        <v>320</v>
      </c>
      <c r="D6" s="85" t="s">
        <v>321</v>
      </c>
      <c r="E6" s="85" t="s">
        <v>319</v>
      </c>
    </row>
    <row r="7" spans="1:5" ht="15">
      <c r="A7" s="42" t="s">
        <v>708</v>
      </c>
      <c r="B7" s="41" t="s">
        <v>385</v>
      </c>
      <c r="C7" s="53"/>
      <c r="D7" s="53"/>
      <c r="E7" s="53">
        <v>52632</v>
      </c>
    </row>
    <row r="8" spans="1:5" ht="15">
      <c r="A8" s="5" t="s">
        <v>709</v>
      </c>
      <c r="B8" s="41" t="s">
        <v>392</v>
      </c>
      <c r="C8" s="53"/>
      <c r="D8" s="53"/>
      <c r="E8" s="53">
        <v>6325</v>
      </c>
    </row>
    <row r="9" spans="1:5" ht="15">
      <c r="A9" s="66" t="s">
        <v>911</v>
      </c>
      <c r="B9" s="67" t="s">
        <v>393</v>
      </c>
      <c r="C9" s="53"/>
      <c r="D9" s="53"/>
      <c r="E9" s="53">
        <f>SUM(E7:E8)</f>
        <v>58957</v>
      </c>
    </row>
    <row r="10" spans="1:5" ht="15">
      <c r="A10" s="50" t="s">
        <v>842</v>
      </c>
      <c r="B10" s="67" t="s">
        <v>394</v>
      </c>
      <c r="C10" s="53"/>
      <c r="D10" s="53"/>
      <c r="E10" s="53">
        <v>16558</v>
      </c>
    </row>
    <row r="11" spans="1:5" ht="15">
      <c r="A11" s="5" t="s">
        <v>719</v>
      </c>
      <c r="B11" s="41" t="s">
        <v>401</v>
      </c>
      <c r="C11" s="53"/>
      <c r="D11" s="53"/>
      <c r="E11" s="53">
        <v>8117</v>
      </c>
    </row>
    <row r="12" spans="1:5" ht="15">
      <c r="A12" s="5" t="s">
        <v>912</v>
      </c>
      <c r="B12" s="41" t="s">
        <v>406</v>
      </c>
      <c r="C12" s="53"/>
      <c r="D12" s="53"/>
      <c r="E12" s="53">
        <v>1940</v>
      </c>
    </row>
    <row r="13" spans="1:5" ht="15">
      <c r="A13" s="5" t="s">
        <v>724</v>
      </c>
      <c r="B13" s="41" t="s">
        <v>421</v>
      </c>
      <c r="C13" s="53"/>
      <c r="D13" s="53"/>
      <c r="E13" s="53">
        <v>40098</v>
      </c>
    </row>
    <row r="14" spans="1:5" ht="15">
      <c r="A14" s="5" t="s">
        <v>725</v>
      </c>
      <c r="B14" s="41" t="s">
        <v>426</v>
      </c>
      <c r="C14" s="53"/>
      <c r="D14" s="53"/>
      <c r="E14" s="53">
        <v>260</v>
      </c>
    </row>
    <row r="15" spans="1:5" ht="15">
      <c r="A15" s="5" t="s">
        <v>728</v>
      </c>
      <c r="B15" s="41" t="s">
        <v>439</v>
      </c>
      <c r="C15" s="53"/>
      <c r="D15" s="53"/>
      <c r="E15" s="53">
        <v>13155</v>
      </c>
    </row>
    <row r="16" spans="1:5" ht="15">
      <c r="A16" s="50" t="s">
        <v>729</v>
      </c>
      <c r="B16" s="67" t="s">
        <v>440</v>
      </c>
      <c r="C16" s="53"/>
      <c r="D16" s="53"/>
      <c r="E16" s="53">
        <f>SUM(E11:E15)</f>
        <v>63570</v>
      </c>
    </row>
    <row r="17" spans="1:5" ht="15">
      <c r="A17" s="17" t="s">
        <v>441</v>
      </c>
      <c r="B17" s="41" t="s">
        <v>442</v>
      </c>
      <c r="C17" s="53"/>
      <c r="D17" s="53"/>
      <c r="E17" s="53"/>
    </row>
    <row r="18" spans="1:5" ht="15">
      <c r="A18" s="17" t="s">
        <v>777</v>
      </c>
      <c r="B18" s="41" t="s">
        <v>443</v>
      </c>
      <c r="C18" s="53"/>
      <c r="D18" s="53"/>
      <c r="E18" s="53"/>
    </row>
    <row r="19" spans="1:5" ht="15">
      <c r="A19" s="22" t="s">
        <v>848</v>
      </c>
      <c r="B19" s="41" t="s">
        <v>444</v>
      </c>
      <c r="C19" s="53"/>
      <c r="D19" s="53"/>
      <c r="E19" s="53"/>
    </row>
    <row r="20" spans="1:5" ht="15">
      <c r="A20" s="22" t="s">
        <v>849</v>
      </c>
      <c r="B20" s="41" t="s">
        <v>445</v>
      </c>
      <c r="C20" s="53"/>
      <c r="D20" s="53"/>
      <c r="E20" s="53">
        <v>950</v>
      </c>
    </row>
    <row r="21" spans="1:5" ht="15">
      <c r="A21" s="22" t="s">
        <v>850</v>
      </c>
      <c r="B21" s="41" t="s">
        <v>446</v>
      </c>
      <c r="C21" s="53"/>
      <c r="D21" s="53"/>
      <c r="E21" s="53">
        <v>54</v>
      </c>
    </row>
    <row r="22" spans="1:5" ht="15">
      <c r="A22" s="17" t="s">
        <v>851</v>
      </c>
      <c r="B22" s="41" t="s">
        <v>447</v>
      </c>
      <c r="C22" s="53"/>
      <c r="D22" s="53"/>
      <c r="E22" s="53">
        <v>20</v>
      </c>
    </row>
    <row r="23" spans="1:5" ht="15">
      <c r="A23" s="17" t="s">
        <v>852</v>
      </c>
      <c r="B23" s="41" t="s">
        <v>448</v>
      </c>
      <c r="C23" s="53"/>
      <c r="D23" s="53"/>
      <c r="E23" s="53"/>
    </row>
    <row r="24" spans="1:5" ht="15">
      <c r="A24" s="17" t="s">
        <v>853</v>
      </c>
      <c r="B24" s="41" t="s">
        <v>449</v>
      </c>
      <c r="C24" s="53"/>
      <c r="D24" s="53"/>
      <c r="E24" s="53">
        <v>2500</v>
      </c>
    </row>
    <row r="25" spans="1:5" ht="15">
      <c r="A25" s="64" t="s">
        <v>810</v>
      </c>
      <c r="B25" s="67" t="s">
        <v>450</v>
      </c>
      <c r="C25" s="53"/>
      <c r="D25" s="53"/>
      <c r="E25" s="53">
        <f>SUM(E17:E24)</f>
        <v>3524</v>
      </c>
    </row>
    <row r="26" spans="1:5" ht="15">
      <c r="A26" s="16" t="s">
        <v>854</v>
      </c>
      <c r="B26" s="41" t="s">
        <v>451</v>
      </c>
      <c r="C26" s="53"/>
      <c r="D26" s="53"/>
      <c r="E26" s="53"/>
    </row>
    <row r="27" spans="1:5" ht="15">
      <c r="A27" s="16" t="s">
        <v>453</v>
      </c>
      <c r="B27" s="41" t="s">
        <v>454</v>
      </c>
      <c r="C27" s="53"/>
      <c r="D27" s="53"/>
      <c r="E27" s="53">
        <v>2313</v>
      </c>
    </row>
    <row r="28" spans="1:5" ht="15">
      <c r="A28" s="16" t="s">
        <v>455</v>
      </c>
      <c r="B28" s="41" t="s">
        <v>456</v>
      </c>
      <c r="C28" s="53"/>
      <c r="D28" s="53"/>
      <c r="E28" s="53"/>
    </row>
    <row r="29" spans="1:5" ht="15">
      <c r="A29" s="16" t="s">
        <v>812</v>
      </c>
      <c r="B29" s="41" t="s">
        <v>457</v>
      </c>
      <c r="C29" s="53"/>
      <c r="D29" s="53"/>
      <c r="E29" s="53">
        <v>1000</v>
      </c>
    </row>
    <row r="30" spans="1:5" ht="15">
      <c r="A30" s="16" t="s">
        <v>855</v>
      </c>
      <c r="B30" s="41" t="s">
        <v>458</v>
      </c>
      <c r="C30" s="53"/>
      <c r="D30" s="53"/>
      <c r="E30" s="53"/>
    </row>
    <row r="31" spans="1:5" ht="15">
      <c r="A31" s="16" t="s">
        <v>814</v>
      </c>
      <c r="B31" s="41" t="s">
        <v>459</v>
      </c>
      <c r="C31" s="53"/>
      <c r="D31" s="53"/>
      <c r="E31" s="53">
        <v>16646</v>
      </c>
    </row>
    <row r="32" spans="1:5" ht="15">
      <c r="A32" s="16" t="s">
        <v>856</v>
      </c>
      <c r="B32" s="41" t="s">
        <v>460</v>
      </c>
      <c r="C32" s="53"/>
      <c r="D32" s="53"/>
      <c r="E32" s="53"/>
    </row>
    <row r="33" spans="1:5" ht="15">
      <c r="A33" s="16" t="s">
        <v>857</v>
      </c>
      <c r="B33" s="41" t="s">
        <v>462</v>
      </c>
      <c r="C33" s="53"/>
      <c r="D33" s="53"/>
      <c r="E33" s="53"/>
    </row>
    <row r="34" spans="1:5" ht="15">
      <c r="A34" s="16" t="s">
        <v>463</v>
      </c>
      <c r="B34" s="41" t="s">
        <v>464</v>
      </c>
      <c r="C34" s="53"/>
      <c r="D34" s="53"/>
      <c r="E34" s="53"/>
    </row>
    <row r="35" spans="1:5" ht="15">
      <c r="A35" s="29" t="s">
        <v>465</v>
      </c>
      <c r="B35" s="41" t="s">
        <v>466</v>
      </c>
      <c r="C35" s="53"/>
      <c r="D35" s="53"/>
      <c r="E35" s="53"/>
    </row>
    <row r="36" spans="1:5" ht="15">
      <c r="A36" s="16" t="s">
        <v>858</v>
      </c>
      <c r="B36" s="41" t="s">
        <v>467</v>
      </c>
      <c r="C36" s="53"/>
      <c r="D36" s="53"/>
      <c r="E36" s="53">
        <v>41027</v>
      </c>
    </row>
    <row r="37" spans="1:5" ht="15">
      <c r="A37" s="29" t="s">
        <v>192</v>
      </c>
      <c r="B37" s="41" t="s">
        <v>468</v>
      </c>
      <c r="C37" s="53"/>
      <c r="D37" s="53"/>
      <c r="E37" s="53">
        <v>18223</v>
      </c>
    </row>
    <row r="38" spans="1:5" ht="15">
      <c r="A38" s="29" t="s">
        <v>193</v>
      </c>
      <c r="B38" s="41" t="s">
        <v>468</v>
      </c>
      <c r="C38" s="53"/>
      <c r="D38" s="53"/>
      <c r="E38" s="53"/>
    </row>
    <row r="39" spans="1:5" ht="15">
      <c r="A39" s="64" t="s">
        <v>818</v>
      </c>
      <c r="B39" s="67" t="s">
        <v>469</v>
      </c>
      <c r="C39" s="53"/>
      <c r="D39" s="53"/>
      <c r="E39" s="53">
        <f>SUM(E26:E38)</f>
        <v>79209</v>
      </c>
    </row>
    <row r="40" spans="1:5" ht="15.75">
      <c r="A40" s="83" t="s">
        <v>138</v>
      </c>
      <c r="B40" s="136"/>
      <c r="C40" s="53"/>
      <c r="D40" s="53"/>
      <c r="E40" s="53">
        <f>SUM(E9+E10+E16+E25+E39)</f>
        <v>221818</v>
      </c>
    </row>
    <row r="41" spans="1:5" ht="15">
      <c r="A41" s="45" t="s">
        <v>470</v>
      </c>
      <c r="B41" s="41" t="s">
        <v>471</v>
      </c>
      <c r="C41" s="53"/>
      <c r="D41" s="53"/>
      <c r="E41" s="53"/>
    </row>
    <row r="42" spans="1:5" ht="15">
      <c r="A42" s="45" t="s">
        <v>859</v>
      </c>
      <c r="B42" s="41" t="s">
        <v>472</v>
      </c>
      <c r="C42" s="53"/>
      <c r="D42" s="53"/>
      <c r="E42" s="53">
        <v>104313</v>
      </c>
    </row>
    <row r="43" spans="1:5" ht="15">
      <c r="A43" s="45" t="s">
        <v>474</v>
      </c>
      <c r="B43" s="41" t="s">
        <v>475</v>
      </c>
      <c r="C43" s="53"/>
      <c r="D43" s="53"/>
      <c r="E43" s="53">
        <v>1033</v>
      </c>
    </row>
    <row r="44" spans="1:5" ht="15">
      <c r="A44" s="45" t="s">
        <v>476</v>
      </c>
      <c r="B44" s="41" t="s">
        <v>477</v>
      </c>
      <c r="C44" s="53"/>
      <c r="D44" s="53"/>
      <c r="E44" s="53">
        <v>28739</v>
      </c>
    </row>
    <row r="45" spans="1:5" ht="15">
      <c r="A45" s="6" t="s">
        <v>478</v>
      </c>
      <c r="B45" s="41" t="s">
        <v>479</v>
      </c>
      <c r="C45" s="53"/>
      <c r="D45" s="53"/>
      <c r="E45" s="53"/>
    </row>
    <row r="46" spans="1:5" ht="15">
      <c r="A46" s="6" t="s">
        <v>480</v>
      </c>
      <c r="B46" s="41" t="s">
        <v>481</v>
      </c>
      <c r="C46" s="53"/>
      <c r="D46" s="53"/>
      <c r="E46" s="53"/>
    </row>
    <row r="47" spans="1:5" ht="15">
      <c r="A47" s="6" t="s">
        <v>482</v>
      </c>
      <c r="B47" s="41" t="s">
        <v>483</v>
      </c>
      <c r="C47" s="53"/>
      <c r="D47" s="53"/>
      <c r="E47" s="53">
        <v>20211</v>
      </c>
    </row>
    <row r="48" spans="1:5" ht="15">
      <c r="A48" s="65" t="s">
        <v>820</v>
      </c>
      <c r="B48" s="67" t="s">
        <v>484</v>
      </c>
      <c r="C48" s="53"/>
      <c r="D48" s="53"/>
      <c r="E48" s="53">
        <f>SUM(E41:E47)</f>
        <v>154296</v>
      </c>
    </row>
    <row r="49" spans="1:5" ht="15">
      <c r="A49" s="17" t="s">
        <v>485</v>
      </c>
      <c r="B49" s="41" t="s">
        <v>486</v>
      </c>
      <c r="C49" s="53"/>
      <c r="D49" s="53"/>
      <c r="E49" s="53">
        <v>82476</v>
      </c>
    </row>
    <row r="50" spans="1:5" ht="15">
      <c r="A50" s="17" t="s">
        <v>487</v>
      </c>
      <c r="B50" s="41" t="s">
        <v>488</v>
      </c>
      <c r="C50" s="53"/>
      <c r="D50" s="53"/>
      <c r="E50" s="53"/>
    </row>
    <row r="51" spans="1:5" ht="15">
      <c r="A51" s="17" t="s">
        <v>489</v>
      </c>
      <c r="B51" s="41" t="s">
        <v>490</v>
      </c>
      <c r="C51" s="53"/>
      <c r="D51" s="53"/>
      <c r="E51" s="53">
        <v>12106</v>
      </c>
    </row>
    <row r="52" spans="1:5" ht="15">
      <c r="A52" s="17" t="s">
        <v>491</v>
      </c>
      <c r="B52" s="41" t="s">
        <v>492</v>
      </c>
      <c r="C52" s="53"/>
      <c r="D52" s="53"/>
      <c r="E52" s="53">
        <v>25548</v>
      </c>
    </row>
    <row r="53" spans="1:5" ht="15">
      <c r="A53" s="64" t="s">
        <v>821</v>
      </c>
      <c r="B53" s="67" t="s">
        <v>493</v>
      </c>
      <c r="C53" s="53"/>
      <c r="D53" s="53"/>
      <c r="E53" s="53">
        <f>SUM(E49:E52)</f>
        <v>120130</v>
      </c>
    </row>
    <row r="54" spans="1:5" ht="15">
      <c r="A54" s="17" t="s">
        <v>494</v>
      </c>
      <c r="B54" s="41" t="s">
        <v>495</v>
      </c>
      <c r="C54" s="53"/>
      <c r="D54" s="53"/>
      <c r="E54" s="53"/>
    </row>
    <row r="55" spans="1:5" ht="15">
      <c r="A55" s="17" t="s">
        <v>900</v>
      </c>
      <c r="B55" s="41" t="s">
        <v>496</v>
      </c>
      <c r="C55" s="53"/>
      <c r="D55" s="53"/>
      <c r="E55" s="53"/>
    </row>
    <row r="56" spans="1:5" ht="15">
      <c r="A56" s="17" t="s">
        <v>901</v>
      </c>
      <c r="B56" s="41" t="s">
        <v>497</v>
      </c>
      <c r="C56" s="53"/>
      <c r="D56" s="53"/>
      <c r="E56" s="53"/>
    </row>
    <row r="57" spans="1:5" ht="15">
      <c r="A57" s="17" t="s">
        <v>902</v>
      </c>
      <c r="B57" s="41" t="s">
        <v>498</v>
      </c>
      <c r="C57" s="53"/>
      <c r="D57" s="53"/>
      <c r="E57" s="53"/>
    </row>
    <row r="58" spans="1:5" ht="15">
      <c r="A58" s="17" t="s">
        <v>903</v>
      </c>
      <c r="B58" s="41" t="s">
        <v>499</v>
      </c>
      <c r="C58" s="53"/>
      <c r="D58" s="53"/>
      <c r="E58" s="53"/>
    </row>
    <row r="59" spans="1:5" ht="15">
      <c r="A59" s="17" t="s">
        <v>904</v>
      </c>
      <c r="B59" s="41" t="s">
        <v>500</v>
      </c>
      <c r="C59" s="53"/>
      <c r="D59" s="53"/>
      <c r="E59" s="53"/>
    </row>
    <row r="60" spans="1:5" ht="15">
      <c r="A60" s="17" t="s">
        <v>501</v>
      </c>
      <c r="B60" s="41" t="s">
        <v>502</v>
      </c>
      <c r="C60" s="53"/>
      <c r="D60" s="53"/>
      <c r="E60" s="53">
        <v>600</v>
      </c>
    </row>
    <row r="61" spans="1:5" ht="15">
      <c r="A61" s="17" t="s">
        <v>905</v>
      </c>
      <c r="B61" s="41" t="s">
        <v>503</v>
      </c>
      <c r="C61" s="53"/>
      <c r="D61" s="53"/>
      <c r="E61" s="53"/>
    </row>
    <row r="62" spans="1:5" ht="15">
      <c r="A62" s="64" t="s">
        <v>822</v>
      </c>
      <c r="B62" s="67" t="s">
        <v>504</v>
      </c>
      <c r="C62" s="53"/>
      <c r="D62" s="53"/>
      <c r="E62" s="53">
        <v>600</v>
      </c>
    </row>
    <row r="63" spans="1:5" ht="15.75">
      <c r="A63" s="83" t="s">
        <v>137</v>
      </c>
      <c r="B63" s="136"/>
      <c r="C63" s="53"/>
      <c r="D63" s="53"/>
      <c r="E63" s="53">
        <f>SUM(E48+E53+E62)</f>
        <v>275026</v>
      </c>
    </row>
    <row r="64" spans="1:5" ht="15.75">
      <c r="A64" s="46" t="s">
        <v>913</v>
      </c>
      <c r="B64" s="47" t="s">
        <v>505</v>
      </c>
      <c r="C64" s="53"/>
      <c r="D64" s="53"/>
      <c r="E64" s="53">
        <f>SUM(E9+E10+E16+E25+E39+E48+E53+E62)</f>
        <v>496844</v>
      </c>
    </row>
    <row r="65" spans="1:5" ht="15">
      <c r="A65" s="20" t="s">
        <v>829</v>
      </c>
      <c r="B65" s="9" t="s">
        <v>513</v>
      </c>
      <c r="C65" s="20"/>
      <c r="D65" s="20"/>
      <c r="E65" s="20"/>
    </row>
    <row r="66" spans="1:5" ht="15">
      <c r="A66" s="18" t="s">
        <v>832</v>
      </c>
      <c r="B66" s="9" t="s">
        <v>521</v>
      </c>
      <c r="C66" s="18"/>
      <c r="D66" s="18"/>
      <c r="E66" s="18"/>
    </row>
    <row r="67" spans="1:5" ht="15">
      <c r="A67" s="48" t="s">
        <v>522</v>
      </c>
      <c r="B67" s="5" t="s">
        <v>523</v>
      </c>
      <c r="C67" s="48"/>
      <c r="D67" s="48"/>
      <c r="E67" s="48"/>
    </row>
    <row r="68" spans="1:5" ht="15">
      <c r="A68" s="48" t="s">
        <v>524</v>
      </c>
      <c r="B68" s="5" t="s">
        <v>525</v>
      </c>
      <c r="C68" s="48"/>
      <c r="D68" s="48"/>
      <c r="E68" s="48"/>
    </row>
    <row r="69" spans="1:5" ht="15">
      <c r="A69" s="18" t="s">
        <v>526</v>
      </c>
      <c r="B69" s="9" t="s">
        <v>527</v>
      </c>
      <c r="C69" s="48"/>
      <c r="D69" s="48"/>
      <c r="E69" s="48"/>
    </row>
    <row r="70" spans="1:5" ht="15">
      <c r="A70" s="48" t="s">
        <v>528</v>
      </c>
      <c r="B70" s="5" t="s">
        <v>529</v>
      </c>
      <c r="C70" s="48"/>
      <c r="D70" s="48"/>
      <c r="E70" s="48"/>
    </row>
    <row r="71" spans="1:5" ht="15">
      <c r="A71" s="48" t="s">
        <v>530</v>
      </c>
      <c r="B71" s="5" t="s">
        <v>531</v>
      </c>
      <c r="C71" s="48"/>
      <c r="D71" s="48"/>
      <c r="E71" s="48"/>
    </row>
    <row r="72" spans="1:5" ht="15">
      <c r="A72" s="48" t="s">
        <v>532</v>
      </c>
      <c r="B72" s="5" t="s">
        <v>533</v>
      </c>
      <c r="C72" s="48"/>
      <c r="D72" s="48"/>
      <c r="E72" s="48"/>
    </row>
    <row r="73" spans="1:5" ht="15">
      <c r="A73" s="49" t="s">
        <v>833</v>
      </c>
      <c r="B73" s="50" t="s">
        <v>534</v>
      </c>
      <c r="C73" s="18"/>
      <c r="D73" s="18"/>
      <c r="E73" s="18"/>
    </row>
    <row r="74" spans="1:5" ht="15">
      <c r="A74" s="48" t="s">
        <v>535</v>
      </c>
      <c r="B74" s="5" t="s">
        <v>536</v>
      </c>
      <c r="C74" s="48"/>
      <c r="D74" s="48"/>
      <c r="E74" s="48"/>
    </row>
    <row r="75" spans="1:5" ht="15">
      <c r="A75" s="17" t="s">
        <v>537</v>
      </c>
      <c r="B75" s="5" t="s">
        <v>538</v>
      </c>
      <c r="C75" s="17"/>
      <c r="D75" s="17"/>
      <c r="E75" s="17"/>
    </row>
    <row r="76" spans="1:5" ht="15">
      <c r="A76" s="48" t="s">
        <v>910</v>
      </c>
      <c r="B76" s="5" t="s">
        <v>539</v>
      </c>
      <c r="C76" s="48"/>
      <c r="D76" s="48"/>
      <c r="E76" s="48"/>
    </row>
    <row r="77" spans="1:5" ht="15">
      <c r="A77" s="48" t="s">
        <v>838</v>
      </c>
      <c r="B77" s="5" t="s">
        <v>540</v>
      </c>
      <c r="C77" s="48"/>
      <c r="D77" s="48"/>
      <c r="E77" s="48"/>
    </row>
    <row r="78" spans="1:5" ht="15">
      <c r="A78" s="49" t="s">
        <v>839</v>
      </c>
      <c r="B78" s="50" t="s">
        <v>544</v>
      </c>
      <c r="C78" s="18"/>
      <c r="D78" s="18"/>
      <c r="E78" s="18"/>
    </row>
    <row r="79" spans="1:5" ht="15">
      <c r="A79" s="17" t="s">
        <v>545</v>
      </c>
      <c r="B79" s="5" t="s">
        <v>546</v>
      </c>
      <c r="C79" s="17"/>
      <c r="D79" s="17"/>
      <c r="E79" s="17"/>
    </row>
    <row r="80" spans="1:5" ht="15.75">
      <c r="A80" s="51" t="s">
        <v>914</v>
      </c>
      <c r="B80" s="52" t="s">
        <v>547</v>
      </c>
      <c r="C80" s="18"/>
      <c r="D80" s="18"/>
      <c r="E80" s="146">
        <v>0</v>
      </c>
    </row>
    <row r="81" spans="1:5" ht="15.75">
      <c r="A81" s="56" t="s">
        <v>29</v>
      </c>
      <c r="B81" s="57"/>
      <c r="C81" s="53"/>
      <c r="D81" s="53"/>
      <c r="E81" s="53">
        <f>SUM(E64+E80)</f>
        <v>496844</v>
      </c>
    </row>
    <row r="82" spans="1:5" ht="45">
      <c r="A82" s="2" t="s">
        <v>357</v>
      </c>
      <c r="B82" s="3" t="s">
        <v>304</v>
      </c>
      <c r="C82" s="85" t="s">
        <v>320</v>
      </c>
      <c r="D82" s="85" t="s">
        <v>321</v>
      </c>
      <c r="E82" s="85" t="s">
        <v>319</v>
      </c>
    </row>
    <row r="83" spans="1:5" ht="15">
      <c r="A83" s="5" t="s">
        <v>32</v>
      </c>
      <c r="B83" s="6" t="s">
        <v>560</v>
      </c>
      <c r="C83" s="38"/>
      <c r="D83" s="38"/>
      <c r="E83" s="38">
        <v>66628</v>
      </c>
    </row>
    <row r="84" spans="1:5" ht="15">
      <c r="A84" s="5" t="s">
        <v>561</v>
      </c>
      <c r="B84" s="6" t="s">
        <v>562</v>
      </c>
      <c r="C84" s="38"/>
      <c r="D84" s="38"/>
      <c r="E84" s="38">
        <v>2313</v>
      </c>
    </row>
    <row r="85" spans="1:5" ht="15">
      <c r="A85" s="5" t="s">
        <v>563</v>
      </c>
      <c r="B85" s="6" t="s">
        <v>564</v>
      </c>
      <c r="C85" s="38"/>
      <c r="D85" s="38"/>
      <c r="E85" s="38"/>
    </row>
    <row r="86" spans="1:5" ht="15">
      <c r="A86" s="5" t="s">
        <v>915</v>
      </c>
      <c r="B86" s="6" t="s">
        <v>565</v>
      </c>
      <c r="C86" s="38"/>
      <c r="D86" s="38"/>
      <c r="E86" s="38">
        <v>1000</v>
      </c>
    </row>
    <row r="87" spans="1:5" ht="15">
      <c r="A87" s="5" t="s">
        <v>916</v>
      </c>
      <c r="B87" s="6" t="s">
        <v>566</v>
      </c>
      <c r="C87" s="38"/>
      <c r="D87" s="38"/>
      <c r="E87" s="38"/>
    </row>
    <row r="88" spans="1:5" ht="15">
      <c r="A88" s="5" t="s">
        <v>917</v>
      </c>
      <c r="B88" s="6" t="s">
        <v>567</v>
      </c>
      <c r="C88" s="38"/>
      <c r="D88" s="38"/>
      <c r="E88" s="38">
        <v>3325</v>
      </c>
    </row>
    <row r="89" spans="1:5" ht="15">
      <c r="A89" s="50" t="s">
        <v>33</v>
      </c>
      <c r="B89" s="65" t="s">
        <v>568</v>
      </c>
      <c r="C89" s="38"/>
      <c r="D89" s="38"/>
      <c r="E89" s="38">
        <f>SUM(E83:E88)</f>
        <v>73266</v>
      </c>
    </row>
    <row r="90" spans="1:5" ht="15">
      <c r="A90" s="5" t="s">
        <v>35</v>
      </c>
      <c r="B90" s="6" t="s">
        <v>582</v>
      </c>
      <c r="C90" s="38"/>
      <c r="D90" s="38"/>
      <c r="E90" s="38"/>
    </row>
    <row r="91" spans="1:5" ht="15">
      <c r="A91" s="5" t="s">
        <v>1</v>
      </c>
      <c r="B91" s="6" t="s">
        <v>583</v>
      </c>
      <c r="C91" s="38"/>
      <c r="D91" s="38"/>
      <c r="E91" s="38"/>
    </row>
    <row r="92" spans="1:5" ht="15">
      <c r="A92" s="5" t="s">
        <v>2</v>
      </c>
      <c r="B92" s="6" t="s">
        <v>584</v>
      </c>
      <c r="C92" s="38"/>
      <c r="D92" s="38"/>
      <c r="E92" s="38"/>
    </row>
    <row r="93" spans="1:5" ht="15">
      <c r="A93" s="5" t="s">
        <v>3</v>
      </c>
      <c r="B93" s="6" t="s">
        <v>585</v>
      </c>
      <c r="C93" s="38"/>
      <c r="D93" s="38"/>
      <c r="E93" s="38">
        <v>1700</v>
      </c>
    </row>
    <row r="94" spans="1:5" ht="15">
      <c r="A94" s="5" t="s">
        <v>36</v>
      </c>
      <c r="B94" s="6" t="s">
        <v>614</v>
      </c>
      <c r="C94" s="38"/>
      <c r="D94" s="38"/>
      <c r="E94" s="38">
        <v>156100</v>
      </c>
    </row>
    <row r="95" spans="1:5" ht="15">
      <c r="A95" s="5" t="s">
        <v>8</v>
      </c>
      <c r="B95" s="6" t="s">
        <v>615</v>
      </c>
      <c r="C95" s="38"/>
      <c r="D95" s="38"/>
      <c r="E95" s="38"/>
    </row>
    <row r="96" spans="1:5" ht="15">
      <c r="A96" s="50" t="s">
        <v>37</v>
      </c>
      <c r="B96" s="65" t="s">
        <v>616</v>
      </c>
      <c r="C96" s="38"/>
      <c r="D96" s="38"/>
      <c r="E96" s="38">
        <f>SUM(E90:E95)</f>
        <v>157800</v>
      </c>
    </row>
    <row r="97" spans="1:5" ht="15">
      <c r="A97" s="17" t="s">
        <v>617</v>
      </c>
      <c r="B97" s="6" t="s">
        <v>618</v>
      </c>
      <c r="C97" s="38"/>
      <c r="D97" s="38"/>
      <c r="E97" s="38"/>
    </row>
    <row r="98" spans="1:5" ht="15">
      <c r="A98" s="17" t="s">
        <v>9</v>
      </c>
      <c r="B98" s="6" t="s">
        <v>619</v>
      </c>
      <c r="C98" s="38"/>
      <c r="D98" s="38"/>
      <c r="E98" s="38">
        <v>13361</v>
      </c>
    </row>
    <row r="99" spans="1:5" ht="15">
      <c r="A99" s="17" t="s">
        <v>10</v>
      </c>
      <c r="B99" s="6" t="s">
        <v>622</v>
      </c>
      <c r="C99" s="38"/>
      <c r="D99" s="38"/>
      <c r="E99" s="38">
        <v>300</v>
      </c>
    </row>
    <row r="100" spans="1:5" ht="15">
      <c r="A100" s="17" t="s">
        <v>11</v>
      </c>
      <c r="B100" s="6" t="s">
        <v>623</v>
      </c>
      <c r="C100" s="38"/>
      <c r="D100" s="38"/>
      <c r="E100" s="38"/>
    </row>
    <row r="101" spans="1:5" ht="15">
      <c r="A101" s="17" t="s">
        <v>630</v>
      </c>
      <c r="B101" s="6" t="s">
        <v>631</v>
      </c>
      <c r="C101" s="38"/>
      <c r="D101" s="38"/>
      <c r="E101" s="38">
        <v>4278</v>
      </c>
    </row>
    <row r="102" spans="1:5" ht="15">
      <c r="A102" s="17" t="s">
        <v>632</v>
      </c>
      <c r="B102" s="6" t="s">
        <v>633</v>
      </c>
      <c r="C102" s="38"/>
      <c r="D102" s="38"/>
      <c r="E102" s="38">
        <v>4782</v>
      </c>
    </row>
    <row r="103" spans="1:5" ht="15">
      <c r="A103" s="17" t="s">
        <v>634</v>
      </c>
      <c r="B103" s="6" t="s">
        <v>635</v>
      </c>
      <c r="C103" s="38"/>
      <c r="D103" s="38"/>
      <c r="E103" s="38"/>
    </row>
    <row r="104" spans="1:5" ht="15">
      <c r="A104" s="17" t="s">
        <v>12</v>
      </c>
      <c r="B104" s="6" t="s">
        <v>636</v>
      </c>
      <c r="C104" s="38"/>
      <c r="D104" s="38"/>
      <c r="E104" s="38">
        <v>5000</v>
      </c>
    </row>
    <row r="105" spans="1:5" ht="15">
      <c r="A105" s="17" t="s">
        <v>13</v>
      </c>
      <c r="B105" s="6" t="s">
        <v>638</v>
      </c>
      <c r="C105" s="38"/>
      <c r="D105" s="38"/>
      <c r="E105" s="38"/>
    </row>
    <row r="106" spans="1:5" ht="15">
      <c r="A106" s="17" t="s">
        <v>14</v>
      </c>
      <c r="B106" s="6" t="s">
        <v>643</v>
      </c>
      <c r="C106" s="38"/>
      <c r="D106" s="38"/>
      <c r="E106" s="38"/>
    </row>
    <row r="107" spans="1:5" ht="15">
      <c r="A107" s="64" t="s">
        <v>38</v>
      </c>
      <c r="B107" s="65" t="s">
        <v>647</v>
      </c>
      <c r="C107" s="38"/>
      <c r="D107" s="38"/>
      <c r="E107" s="38">
        <f>SUM(E97:E106)</f>
        <v>27721</v>
      </c>
    </row>
    <row r="108" spans="1:5" ht="15">
      <c r="A108" s="17" t="s">
        <v>659</v>
      </c>
      <c r="B108" s="6" t="s">
        <v>660</v>
      </c>
      <c r="C108" s="38"/>
      <c r="D108" s="38"/>
      <c r="E108" s="38"/>
    </row>
    <row r="109" spans="1:5" ht="15">
      <c r="A109" s="5" t="s">
        <v>18</v>
      </c>
      <c r="B109" s="6" t="s">
        <v>661</v>
      </c>
      <c r="C109" s="38"/>
      <c r="D109" s="38"/>
      <c r="E109" s="38">
        <v>40029</v>
      </c>
    </row>
    <row r="110" spans="1:5" ht="15">
      <c r="A110" s="17" t="s">
        <v>19</v>
      </c>
      <c r="B110" s="6" t="s">
        <v>662</v>
      </c>
      <c r="C110" s="38"/>
      <c r="D110" s="38"/>
      <c r="E110" s="38">
        <v>156</v>
      </c>
    </row>
    <row r="111" spans="1:5" ht="15">
      <c r="A111" s="50" t="s">
        <v>40</v>
      </c>
      <c r="B111" s="65" t="s">
        <v>663</v>
      </c>
      <c r="C111" s="38"/>
      <c r="D111" s="38"/>
      <c r="E111" s="38">
        <f>SUM(E108:E110)</f>
        <v>40185</v>
      </c>
    </row>
    <row r="112" spans="1:5" ht="15.75">
      <c r="A112" s="83" t="s">
        <v>138</v>
      </c>
      <c r="B112" s="88"/>
      <c r="C112" s="38"/>
      <c r="D112" s="38"/>
      <c r="E112" s="38">
        <f>SUM(E89+E96+E107+E111)</f>
        <v>298972</v>
      </c>
    </row>
    <row r="113" spans="1:5" ht="15">
      <c r="A113" s="5" t="s">
        <v>569</v>
      </c>
      <c r="B113" s="6" t="s">
        <v>570</v>
      </c>
      <c r="C113" s="38"/>
      <c r="D113" s="38"/>
      <c r="E113" s="38"/>
    </row>
    <row r="114" spans="1:5" ht="15">
      <c r="A114" s="5" t="s">
        <v>571</v>
      </c>
      <c r="B114" s="6" t="s">
        <v>572</v>
      </c>
      <c r="C114" s="38"/>
      <c r="D114" s="38"/>
      <c r="E114" s="38"/>
    </row>
    <row r="115" spans="1:5" ht="15">
      <c r="A115" s="5" t="s">
        <v>918</v>
      </c>
      <c r="B115" s="6" t="s">
        <v>573</v>
      </c>
      <c r="C115" s="38"/>
      <c r="D115" s="38"/>
      <c r="E115" s="38"/>
    </row>
    <row r="116" spans="1:5" ht="15">
      <c r="A116" s="5" t="s">
        <v>919</v>
      </c>
      <c r="B116" s="6" t="s">
        <v>574</v>
      </c>
      <c r="C116" s="38"/>
      <c r="D116" s="38"/>
      <c r="E116" s="38"/>
    </row>
    <row r="117" spans="1:5" ht="15">
      <c r="A117" s="5" t="s">
        <v>920</v>
      </c>
      <c r="B117" s="6" t="s">
        <v>575</v>
      </c>
      <c r="C117" s="38"/>
      <c r="D117" s="38"/>
      <c r="E117" s="38">
        <v>8005</v>
      </c>
    </row>
    <row r="118" spans="1:5" ht="15">
      <c r="A118" s="50" t="s">
        <v>34</v>
      </c>
      <c r="B118" s="65" t="s">
        <v>576</v>
      </c>
      <c r="C118" s="38"/>
      <c r="D118" s="38"/>
      <c r="E118" s="38">
        <f>SUM(E113:E117)</f>
        <v>8005</v>
      </c>
    </row>
    <row r="119" spans="1:5" ht="15">
      <c r="A119" s="17" t="s">
        <v>15</v>
      </c>
      <c r="B119" s="6" t="s">
        <v>648</v>
      </c>
      <c r="C119" s="38"/>
      <c r="D119" s="38"/>
      <c r="E119" s="38"/>
    </row>
    <row r="120" spans="1:5" ht="15">
      <c r="A120" s="17" t="s">
        <v>16</v>
      </c>
      <c r="B120" s="6" t="s">
        <v>650</v>
      </c>
      <c r="C120" s="38"/>
      <c r="D120" s="38"/>
      <c r="E120" s="38"/>
    </row>
    <row r="121" spans="1:5" ht="15">
      <c r="A121" s="17" t="s">
        <v>652</v>
      </c>
      <c r="B121" s="6" t="s">
        <v>653</v>
      </c>
      <c r="C121" s="38"/>
      <c r="D121" s="38"/>
      <c r="E121" s="38"/>
    </row>
    <row r="122" spans="1:5" ht="15">
      <c r="A122" s="17" t="s">
        <v>17</v>
      </c>
      <c r="B122" s="6" t="s">
        <v>654</v>
      </c>
      <c r="C122" s="38"/>
      <c r="D122" s="38"/>
      <c r="E122" s="38"/>
    </row>
    <row r="123" spans="1:5" ht="15">
      <c r="A123" s="17" t="s">
        <v>656</v>
      </c>
      <c r="B123" s="6" t="s">
        <v>657</v>
      </c>
      <c r="C123" s="38"/>
      <c r="D123" s="38"/>
      <c r="E123" s="38"/>
    </row>
    <row r="124" spans="1:5" ht="15">
      <c r="A124" s="50" t="s">
        <v>39</v>
      </c>
      <c r="B124" s="65" t="s">
        <v>658</v>
      </c>
      <c r="C124" s="38"/>
      <c r="D124" s="38"/>
      <c r="E124" s="38"/>
    </row>
    <row r="125" spans="1:5" ht="15">
      <c r="A125" s="17" t="s">
        <v>664</v>
      </c>
      <c r="B125" s="6" t="s">
        <v>665</v>
      </c>
      <c r="C125" s="38"/>
      <c r="D125" s="38"/>
      <c r="E125" s="38"/>
    </row>
    <row r="126" spans="1:5" ht="15">
      <c r="A126" s="5" t="s">
        <v>20</v>
      </c>
      <c r="B126" s="6" t="s">
        <v>666</v>
      </c>
      <c r="C126" s="38"/>
      <c r="D126" s="38"/>
      <c r="E126" s="38"/>
    </row>
    <row r="127" spans="1:5" ht="15">
      <c r="A127" s="17" t="s">
        <v>21</v>
      </c>
      <c r="B127" s="6" t="s">
        <v>667</v>
      </c>
      <c r="C127" s="38"/>
      <c r="D127" s="38"/>
      <c r="E127" s="38"/>
    </row>
    <row r="128" spans="1:5" ht="15">
      <c r="A128" s="50" t="s">
        <v>42</v>
      </c>
      <c r="B128" s="65" t="s">
        <v>668</v>
      </c>
      <c r="C128" s="38"/>
      <c r="D128" s="38"/>
      <c r="E128" s="38"/>
    </row>
    <row r="129" spans="1:5" ht="15.75">
      <c r="A129" s="83" t="s">
        <v>137</v>
      </c>
      <c r="B129" s="88"/>
      <c r="C129" s="38"/>
      <c r="D129" s="38"/>
      <c r="E129" s="38">
        <f>SUM(+E124+E118+E128)</f>
        <v>8005</v>
      </c>
    </row>
    <row r="130" spans="1:5" ht="15.75">
      <c r="A130" s="62" t="s">
        <v>41</v>
      </c>
      <c r="B130" s="46" t="s">
        <v>669</v>
      </c>
      <c r="C130" s="38"/>
      <c r="D130" s="38"/>
      <c r="E130" s="38">
        <f>SUM(E89+E96+E107+E111+E118+E124+E128)</f>
        <v>306977</v>
      </c>
    </row>
    <row r="131" spans="1:5" ht="15.75">
      <c r="A131" s="87" t="s">
        <v>190</v>
      </c>
      <c r="B131" s="86"/>
      <c r="C131" s="38"/>
      <c r="D131" s="38"/>
      <c r="E131" s="38">
        <v>77154</v>
      </c>
    </row>
    <row r="132" spans="1:5" ht="15.75">
      <c r="A132" s="87" t="s">
        <v>191</v>
      </c>
      <c r="B132" s="86"/>
      <c r="C132" s="38"/>
      <c r="D132" s="38"/>
      <c r="E132" s="38">
        <v>-267021</v>
      </c>
    </row>
    <row r="133" spans="1:5" ht="15">
      <c r="A133" s="20" t="s">
        <v>43</v>
      </c>
      <c r="B133" s="9" t="s">
        <v>674</v>
      </c>
      <c r="C133" s="38"/>
      <c r="D133" s="38"/>
      <c r="E133" s="38"/>
    </row>
    <row r="134" spans="1:5" ht="15">
      <c r="A134" s="18" t="s">
        <v>44</v>
      </c>
      <c r="B134" s="9" t="s">
        <v>681</v>
      </c>
      <c r="C134" s="38"/>
      <c r="D134" s="38"/>
      <c r="E134" s="38"/>
    </row>
    <row r="135" spans="1:5" ht="15">
      <c r="A135" s="5" t="s">
        <v>188</v>
      </c>
      <c r="B135" s="5" t="s">
        <v>682</v>
      </c>
      <c r="C135" s="38"/>
      <c r="D135" s="38"/>
      <c r="E135" s="38">
        <v>189867</v>
      </c>
    </row>
    <row r="136" spans="1:5" ht="15">
      <c r="A136" s="5" t="s">
        <v>189</v>
      </c>
      <c r="B136" s="5" t="s">
        <v>682</v>
      </c>
      <c r="C136" s="38"/>
      <c r="D136" s="38"/>
      <c r="E136" s="38"/>
    </row>
    <row r="137" spans="1:5" ht="15">
      <c r="A137" s="5" t="s">
        <v>186</v>
      </c>
      <c r="B137" s="5" t="s">
        <v>683</v>
      </c>
      <c r="C137" s="38"/>
      <c r="D137" s="38"/>
      <c r="E137" s="38"/>
    </row>
    <row r="138" spans="1:5" ht="15">
      <c r="A138" s="5" t="s">
        <v>187</v>
      </c>
      <c r="B138" s="5" t="s">
        <v>683</v>
      </c>
      <c r="C138" s="38"/>
      <c r="D138" s="38"/>
      <c r="E138" s="38"/>
    </row>
    <row r="139" spans="1:5" ht="15">
      <c r="A139" s="9" t="s">
        <v>45</v>
      </c>
      <c r="B139" s="9" t="s">
        <v>684</v>
      </c>
      <c r="C139" s="38"/>
      <c r="D139" s="38"/>
      <c r="E139" s="38">
        <f>SUM(E135:E138)</f>
        <v>189867</v>
      </c>
    </row>
    <row r="140" spans="1:5" ht="15">
      <c r="A140" s="48" t="s">
        <v>685</v>
      </c>
      <c r="B140" s="5" t="s">
        <v>686</v>
      </c>
      <c r="C140" s="38"/>
      <c r="D140" s="38"/>
      <c r="E140" s="38"/>
    </row>
    <row r="141" spans="1:5" ht="15">
      <c r="A141" s="48" t="s">
        <v>687</v>
      </c>
      <c r="B141" s="5" t="s">
        <v>688</v>
      </c>
      <c r="C141" s="38"/>
      <c r="D141" s="38"/>
      <c r="E141" s="38"/>
    </row>
    <row r="142" spans="1:5" ht="15">
      <c r="A142" s="48" t="s">
        <v>689</v>
      </c>
      <c r="B142" s="5" t="s">
        <v>690</v>
      </c>
      <c r="C142" s="38"/>
      <c r="D142" s="38"/>
      <c r="E142" s="38"/>
    </row>
    <row r="143" spans="1:5" ht="15">
      <c r="A143" s="48" t="s">
        <v>691</v>
      </c>
      <c r="B143" s="5" t="s">
        <v>692</v>
      </c>
      <c r="C143" s="38"/>
      <c r="D143" s="38"/>
      <c r="E143" s="38"/>
    </row>
    <row r="144" spans="1:5" ht="15">
      <c r="A144" s="17" t="s">
        <v>27</v>
      </c>
      <c r="B144" s="5" t="s">
        <v>693</v>
      </c>
      <c r="C144" s="38"/>
      <c r="D144" s="38"/>
      <c r="E144" s="38"/>
    </row>
    <row r="145" spans="1:5" ht="15">
      <c r="A145" s="20" t="s">
        <v>46</v>
      </c>
      <c r="B145" s="9" t="s">
        <v>695</v>
      </c>
      <c r="C145" s="38"/>
      <c r="D145" s="38"/>
      <c r="E145" s="38">
        <f>SUM(+E139+E140+E141+E142+E143+E144)</f>
        <v>189867</v>
      </c>
    </row>
    <row r="146" spans="1:5" ht="15">
      <c r="A146" s="17" t="s">
        <v>696</v>
      </c>
      <c r="B146" s="5" t="s">
        <v>697</v>
      </c>
      <c r="C146" s="38"/>
      <c r="D146" s="38"/>
      <c r="E146" s="38"/>
    </row>
    <row r="147" spans="1:5" ht="15">
      <c r="A147" s="17" t="s">
        <v>698</v>
      </c>
      <c r="B147" s="5" t="s">
        <v>699</v>
      </c>
      <c r="C147" s="38"/>
      <c r="D147" s="38"/>
      <c r="E147" s="38"/>
    </row>
    <row r="148" spans="1:5" ht="15">
      <c r="A148" s="48" t="s">
        <v>700</v>
      </c>
      <c r="B148" s="5" t="s">
        <v>701</v>
      </c>
      <c r="C148" s="38"/>
      <c r="D148" s="38"/>
      <c r="E148" s="38"/>
    </row>
    <row r="149" spans="1:5" ht="15">
      <c r="A149" s="48" t="s">
        <v>28</v>
      </c>
      <c r="B149" s="5" t="s">
        <v>702</v>
      </c>
      <c r="C149" s="38"/>
      <c r="D149" s="38"/>
      <c r="E149" s="38"/>
    </row>
    <row r="150" spans="1:5" ht="15">
      <c r="A150" s="18" t="s">
        <v>47</v>
      </c>
      <c r="B150" s="9" t="s">
        <v>703</v>
      </c>
      <c r="C150" s="38"/>
      <c r="D150" s="38"/>
      <c r="E150" s="38"/>
    </row>
    <row r="151" spans="1:5" ht="15">
      <c r="A151" s="20" t="s">
        <v>704</v>
      </c>
      <c r="B151" s="9" t="s">
        <v>705</v>
      </c>
      <c r="C151" s="38"/>
      <c r="D151" s="38"/>
      <c r="E151" s="38"/>
    </row>
    <row r="152" spans="1:5" ht="15.75">
      <c r="A152" s="51" t="s">
        <v>48</v>
      </c>
      <c r="B152" s="52" t="s">
        <v>706</v>
      </c>
      <c r="C152" s="38"/>
      <c r="D152" s="38"/>
      <c r="E152" s="38">
        <f>SUM(E145+E150+E151)</f>
        <v>189867</v>
      </c>
    </row>
    <row r="153" spans="1:5" ht="15.75">
      <c r="A153" s="56" t="s">
        <v>30</v>
      </c>
      <c r="B153" s="57"/>
      <c r="C153" s="38"/>
      <c r="D153" s="38"/>
      <c r="E153" s="38">
        <f>SUM(E89+E96+E107+E111+E118+E124+E128+E152)</f>
        <v>496844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4.57421875" style="0" customWidth="1"/>
    <col min="5" max="5" width="10.8515625" style="0" customWidth="1"/>
  </cols>
  <sheetData>
    <row r="1" spans="1:6" ht="15">
      <c r="A1" s="117" t="s">
        <v>256</v>
      </c>
      <c r="B1" s="118"/>
      <c r="C1" s="118"/>
      <c r="D1" s="118"/>
      <c r="E1" s="137"/>
      <c r="F1" s="137"/>
    </row>
    <row r="2" spans="1:5" ht="26.25" customHeight="1">
      <c r="A2" s="302" t="s">
        <v>94</v>
      </c>
      <c r="B2" s="305"/>
      <c r="C2" s="305"/>
      <c r="D2" s="305"/>
      <c r="E2" s="305"/>
    </row>
    <row r="3" spans="1:5" ht="30.75" customHeight="1">
      <c r="A3" s="303" t="s">
        <v>272</v>
      </c>
      <c r="B3" s="307"/>
      <c r="C3" s="307"/>
      <c r="D3" s="307"/>
      <c r="E3" s="307"/>
    </row>
    <row r="5" ht="15">
      <c r="A5" s="4" t="s">
        <v>230</v>
      </c>
    </row>
    <row r="6" spans="1:5" ht="48.75" customHeight="1">
      <c r="A6" s="2" t="s">
        <v>357</v>
      </c>
      <c r="B6" s="3" t="s">
        <v>358</v>
      </c>
      <c r="C6" s="85" t="s">
        <v>320</v>
      </c>
      <c r="D6" s="85" t="s">
        <v>321</v>
      </c>
      <c r="E6" s="85" t="s">
        <v>319</v>
      </c>
    </row>
    <row r="7" spans="1:5" ht="15">
      <c r="A7" s="42" t="s">
        <v>708</v>
      </c>
      <c r="B7" s="41" t="s">
        <v>385</v>
      </c>
      <c r="C7" s="53"/>
      <c r="D7" s="53"/>
      <c r="E7" s="53"/>
    </row>
    <row r="8" spans="1:5" ht="15">
      <c r="A8" s="5" t="s">
        <v>709</v>
      </c>
      <c r="B8" s="41" t="s">
        <v>392</v>
      </c>
      <c r="C8" s="53"/>
      <c r="D8" s="53"/>
      <c r="E8" s="53"/>
    </row>
    <row r="9" spans="1:5" ht="15">
      <c r="A9" s="66" t="s">
        <v>911</v>
      </c>
      <c r="B9" s="67" t="s">
        <v>393</v>
      </c>
      <c r="C9" s="53"/>
      <c r="D9" s="53"/>
      <c r="E9" s="53"/>
    </row>
    <row r="10" spans="1:5" ht="15">
      <c r="A10" s="50" t="s">
        <v>842</v>
      </c>
      <c r="B10" s="67" t="s">
        <v>394</v>
      </c>
      <c r="C10" s="53"/>
      <c r="D10" s="53"/>
      <c r="E10" s="53"/>
    </row>
    <row r="11" spans="1:5" ht="15">
      <c r="A11" s="5" t="s">
        <v>719</v>
      </c>
      <c r="B11" s="41" t="s">
        <v>401</v>
      </c>
      <c r="C11" s="53"/>
      <c r="D11" s="53"/>
      <c r="E11" s="53"/>
    </row>
    <row r="12" spans="1:5" ht="15">
      <c r="A12" s="5" t="s">
        <v>912</v>
      </c>
      <c r="B12" s="41" t="s">
        <v>406</v>
      </c>
      <c r="C12" s="53"/>
      <c r="D12" s="53"/>
      <c r="E12" s="53"/>
    </row>
    <row r="13" spans="1:5" ht="15">
      <c r="A13" s="5" t="s">
        <v>724</v>
      </c>
      <c r="B13" s="41" t="s">
        <v>421</v>
      </c>
      <c r="C13" s="53"/>
      <c r="D13" s="53"/>
      <c r="E13" s="53"/>
    </row>
    <row r="14" spans="1:5" ht="15">
      <c r="A14" s="5" t="s">
        <v>725</v>
      </c>
      <c r="B14" s="41" t="s">
        <v>426</v>
      </c>
      <c r="C14" s="53"/>
      <c r="D14" s="53"/>
      <c r="E14" s="53"/>
    </row>
    <row r="15" spans="1:5" ht="15">
      <c r="A15" s="5" t="s">
        <v>728</v>
      </c>
      <c r="B15" s="41" t="s">
        <v>439</v>
      </c>
      <c r="C15" s="53"/>
      <c r="D15" s="53"/>
      <c r="E15" s="53"/>
    </row>
    <row r="16" spans="1:5" ht="15">
      <c r="A16" s="50" t="s">
        <v>729</v>
      </c>
      <c r="B16" s="67" t="s">
        <v>440</v>
      </c>
      <c r="C16" s="53"/>
      <c r="D16" s="53"/>
      <c r="E16" s="53"/>
    </row>
    <row r="17" spans="1:5" ht="15">
      <c r="A17" s="17" t="s">
        <v>441</v>
      </c>
      <c r="B17" s="41" t="s">
        <v>442</v>
      </c>
      <c r="C17" s="53"/>
      <c r="D17" s="53"/>
      <c r="E17" s="53"/>
    </row>
    <row r="18" spans="1:5" ht="15">
      <c r="A18" s="17" t="s">
        <v>777</v>
      </c>
      <c r="B18" s="41" t="s">
        <v>443</v>
      </c>
      <c r="C18" s="53"/>
      <c r="D18" s="53"/>
      <c r="E18" s="53"/>
    </row>
    <row r="19" spans="1:5" ht="15">
      <c r="A19" s="22" t="s">
        <v>848</v>
      </c>
      <c r="B19" s="41" t="s">
        <v>444</v>
      </c>
      <c r="C19" s="53"/>
      <c r="D19" s="53"/>
      <c r="E19" s="53"/>
    </row>
    <row r="20" spans="1:5" ht="15">
      <c r="A20" s="22" t="s">
        <v>849</v>
      </c>
      <c r="B20" s="41" t="s">
        <v>445</v>
      </c>
      <c r="C20" s="53"/>
      <c r="D20" s="53"/>
      <c r="E20" s="53"/>
    </row>
    <row r="21" spans="1:5" ht="15">
      <c r="A21" s="22" t="s">
        <v>850</v>
      </c>
      <c r="B21" s="41" t="s">
        <v>446</v>
      </c>
      <c r="C21" s="53"/>
      <c r="D21" s="53"/>
      <c r="E21" s="53"/>
    </row>
    <row r="22" spans="1:5" ht="15">
      <c r="A22" s="17" t="s">
        <v>851</v>
      </c>
      <c r="B22" s="41" t="s">
        <v>447</v>
      </c>
      <c r="C22" s="53"/>
      <c r="D22" s="53"/>
      <c r="E22" s="53"/>
    </row>
    <row r="23" spans="1:5" ht="15">
      <c r="A23" s="17" t="s">
        <v>852</v>
      </c>
      <c r="B23" s="41" t="s">
        <v>448</v>
      </c>
      <c r="C23" s="53"/>
      <c r="D23" s="53"/>
      <c r="E23" s="53"/>
    </row>
    <row r="24" spans="1:5" ht="15">
      <c r="A24" s="17" t="s">
        <v>853</v>
      </c>
      <c r="B24" s="41" t="s">
        <v>449</v>
      </c>
      <c r="C24" s="53"/>
      <c r="D24" s="53"/>
      <c r="E24" s="53"/>
    </row>
    <row r="25" spans="1:5" ht="15">
      <c r="A25" s="64" t="s">
        <v>810</v>
      </c>
      <c r="B25" s="67" t="s">
        <v>450</v>
      </c>
      <c r="C25" s="53"/>
      <c r="D25" s="53"/>
      <c r="E25" s="53"/>
    </row>
    <row r="26" spans="1:5" ht="15">
      <c r="A26" s="16" t="s">
        <v>854</v>
      </c>
      <c r="B26" s="41" t="s">
        <v>451</v>
      </c>
      <c r="C26" s="53"/>
      <c r="D26" s="53"/>
      <c r="E26" s="53"/>
    </row>
    <row r="27" spans="1:5" ht="15">
      <c r="A27" s="16" t="s">
        <v>453</v>
      </c>
      <c r="B27" s="41" t="s">
        <v>454</v>
      </c>
      <c r="C27" s="53"/>
      <c r="D27" s="53"/>
      <c r="E27" s="53"/>
    </row>
    <row r="28" spans="1:5" ht="15">
      <c r="A28" s="16" t="s">
        <v>455</v>
      </c>
      <c r="B28" s="41" t="s">
        <v>456</v>
      </c>
      <c r="C28" s="53"/>
      <c r="D28" s="53"/>
      <c r="E28" s="53"/>
    </row>
    <row r="29" spans="1:5" ht="15">
      <c r="A29" s="16" t="s">
        <v>812</v>
      </c>
      <c r="B29" s="41" t="s">
        <v>457</v>
      </c>
      <c r="C29" s="53"/>
      <c r="D29" s="53"/>
      <c r="E29" s="53"/>
    </row>
    <row r="30" spans="1:5" ht="15">
      <c r="A30" s="16" t="s">
        <v>855</v>
      </c>
      <c r="B30" s="41" t="s">
        <v>458</v>
      </c>
      <c r="C30" s="53"/>
      <c r="D30" s="53"/>
      <c r="E30" s="53"/>
    </row>
    <row r="31" spans="1:5" ht="15">
      <c r="A31" s="16" t="s">
        <v>814</v>
      </c>
      <c r="B31" s="41" t="s">
        <v>459</v>
      </c>
      <c r="C31" s="53"/>
      <c r="D31" s="53"/>
      <c r="E31" s="53"/>
    </row>
    <row r="32" spans="1:5" ht="15">
      <c r="A32" s="16" t="s">
        <v>856</v>
      </c>
      <c r="B32" s="41" t="s">
        <v>460</v>
      </c>
      <c r="C32" s="53"/>
      <c r="D32" s="53"/>
      <c r="E32" s="53"/>
    </row>
    <row r="33" spans="1:5" ht="15">
      <c r="A33" s="16" t="s">
        <v>857</v>
      </c>
      <c r="B33" s="41" t="s">
        <v>462</v>
      </c>
      <c r="C33" s="53"/>
      <c r="D33" s="53"/>
      <c r="E33" s="53"/>
    </row>
    <row r="34" spans="1:5" ht="15">
      <c r="A34" s="16" t="s">
        <v>463</v>
      </c>
      <c r="B34" s="41" t="s">
        <v>464</v>
      </c>
      <c r="C34" s="53"/>
      <c r="D34" s="53"/>
      <c r="E34" s="53"/>
    </row>
    <row r="35" spans="1:5" ht="15">
      <c r="A35" s="29" t="s">
        <v>465</v>
      </c>
      <c r="B35" s="41" t="s">
        <v>466</v>
      </c>
      <c r="C35" s="53"/>
      <c r="D35" s="53"/>
      <c r="E35" s="53"/>
    </row>
    <row r="36" spans="1:5" ht="15">
      <c r="A36" s="16" t="s">
        <v>858</v>
      </c>
      <c r="B36" s="41" t="s">
        <v>467</v>
      </c>
      <c r="C36" s="53"/>
      <c r="D36" s="53"/>
      <c r="E36" s="53"/>
    </row>
    <row r="37" spans="1:5" ht="15">
      <c r="A37" s="29" t="s">
        <v>192</v>
      </c>
      <c r="B37" s="41" t="s">
        <v>468</v>
      </c>
      <c r="C37" s="53"/>
      <c r="D37" s="53"/>
      <c r="E37" s="53"/>
    </row>
    <row r="38" spans="1:5" ht="15">
      <c r="A38" s="29" t="s">
        <v>193</v>
      </c>
      <c r="B38" s="41" t="s">
        <v>468</v>
      </c>
      <c r="C38" s="53"/>
      <c r="D38" s="53"/>
      <c r="E38" s="53"/>
    </row>
    <row r="39" spans="1:5" ht="15">
      <c r="A39" s="64" t="s">
        <v>818</v>
      </c>
      <c r="B39" s="67" t="s">
        <v>469</v>
      </c>
      <c r="C39" s="53"/>
      <c r="D39" s="53"/>
      <c r="E39" s="53"/>
    </row>
    <row r="40" spans="1:5" ht="15.75">
      <c r="A40" s="83" t="s">
        <v>138</v>
      </c>
      <c r="B40" s="136"/>
      <c r="C40" s="53"/>
      <c r="D40" s="53"/>
      <c r="E40" s="53"/>
    </row>
    <row r="41" spans="1:5" ht="15">
      <c r="A41" s="45" t="s">
        <v>470</v>
      </c>
      <c r="B41" s="41" t="s">
        <v>471</v>
      </c>
      <c r="C41" s="53"/>
      <c r="D41" s="53"/>
      <c r="E41" s="53"/>
    </row>
    <row r="42" spans="1:5" ht="15">
      <c r="A42" s="45" t="s">
        <v>859</v>
      </c>
      <c r="B42" s="41" t="s">
        <v>472</v>
      </c>
      <c r="C42" s="53"/>
      <c r="D42" s="53"/>
      <c r="E42" s="53"/>
    </row>
    <row r="43" spans="1:5" ht="15">
      <c r="A43" s="45" t="s">
        <v>474</v>
      </c>
      <c r="B43" s="41" t="s">
        <v>475</v>
      </c>
      <c r="C43" s="53"/>
      <c r="D43" s="53"/>
      <c r="E43" s="53"/>
    </row>
    <row r="44" spans="1:5" ht="15">
      <c r="A44" s="45" t="s">
        <v>476</v>
      </c>
      <c r="B44" s="41" t="s">
        <v>477</v>
      </c>
      <c r="C44" s="53"/>
      <c r="D44" s="53"/>
      <c r="E44" s="53"/>
    </row>
    <row r="45" spans="1:5" ht="15">
      <c r="A45" s="6" t="s">
        <v>478</v>
      </c>
      <c r="B45" s="41" t="s">
        <v>479</v>
      </c>
      <c r="C45" s="53"/>
      <c r="D45" s="53"/>
      <c r="E45" s="53"/>
    </row>
    <row r="46" spans="1:5" ht="15">
      <c r="A46" s="6" t="s">
        <v>480</v>
      </c>
      <c r="B46" s="41" t="s">
        <v>481</v>
      </c>
      <c r="C46" s="53"/>
      <c r="D46" s="53"/>
      <c r="E46" s="53"/>
    </row>
    <row r="47" spans="1:5" ht="15">
      <c r="A47" s="6" t="s">
        <v>482</v>
      </c>
      <c r="B47" s="41" t="s">
        <v>483</v>
      </c>
      <c r="C47" s="53"/>
      <c r="D47" s="53"/>
      <c r="E47" s="53"/>
    </row>
    <row r="48" spans="1:5" ht="15">
      <c r="A48" s="65" t="s">
        <v>820</v>
      </c>
      <c r="B48" s="67" t="s">
        <v>484</v>
      </c>
      <c r="C48" s="53"/>
      <c r="D48" s="53"/>
      <c r="E48" s="53"/>
    </row>
    <row r="49" spans="1:5" ht="15">
      <c r="A49" s="17" t="s">
        <v>485</v>
      </c>
      <c r="B49" s="41" t="s">
        <v>486</v>
      </c>
      <c r="C49" s="53"/>
      <c r="D49" s="53"/>
      <c r="E49" s="53"/>
    </row>
    <row r="50" spans="1:5" ht="15">
      <c r="A50" s="17" t="s">
        <v>487</v>
      </c>
      <c r="B50" s="41" t="s">
        <v>488</v>
      </c>
      <c r="C50" s="53"/>
      <c r="D50" s="53"/>
      <c r="E50" s="53"/>
    </row>
    <row r="51" spans="1:5" ht="15">
      <c r="A51" s="17" t="s">
        <v>489</v>
      </c>
      <c r="B51" s="41" t="s">
        <v>490</v>
      </c>
      <c r="C51" s="53"/>
      <c r="D51" s="53"/>
      <c r="E51" s="53"/>
    </row>
    <row r="52" spans="1:5" ht="15">
      <c r="A52" s="17" t="s">
        <v>491</v>
      </c>
      <c r="B52" s="41" t="s">
        <v>492</v>
      </c>
      <c r="C52" s="53"/>
      <c r="D52" s="53"/>
      <c r="E52" s="53"/>
    </row>
    <row r="53" spans="1:5" ht="15">
      <c r="A53" s="64" t="s">
        <v>821</v>
      </c>
      <c r="B53" s="67" t="s">
        <v>493</v>
      </c>
      <c r="C53" s="53"/>
      <c r="D53" s="53"/>
      <c r="E53" s="53"/>
    </row>
    <row r="54" spans="1:5" ht="15">
      <c r="A54" s="17" t="s">
        <v>494</v>
      </c>
      <c r="B54" s="41" t="s">
        <v>495</v>
      </c>
      <c r="C54" s="53"/>
      <c r="D54" s="53"/>
      <c r="E54" s="53"/>
    </row>
    <row r="55" spans="1:5" ht="15">
      <c r="A55" s="17" t="s">
        <v>900</v>
      </c>
      <c r="B55" s="41" t="s">
        <v>496</v>
      </c>
      <c r="C55" s="53"/>
      <c r="D55" s="53"/>
      <c r="E55" s="53"/>
    </row>
    <row r="56" spans="1:5" ht="15">
      <c r="A56" s="17" t="s">
        <v>901</v>
      </c>
      <c r="B56" s="41" t="s">
        <v>497</v>
      </c>
      <c r="C56" s="53"/>
      <c r="D56" s="53"/>
      <c r="E56" s="53"/>
    </row>
    <row r="57" spans="1:5" ht="15">
      <c r="A57" s="17" t="s">
        <v>902</v>
      </c>
      <c r="B57" s="41" t="s">
        <v>498</v>
      </c>
      <c r="C57" s="53"/>
      <c r="D57" s="53"/>
      <c r="E57" s="53"/>
    </row>
    <row r="58" spans="1:5" ht="15">
      <c r="A58" s="17" t="s">
        <v>903</v>
      </c>
      <c r="B58" s="41" t="s">
        <v>499</v>
      </c>
      <c r="C58" s="53"/>
      <c r="D58" s="53"/>
      <c r="E58" s="53"/>
    </row>
    <row r="59" spans="1:5" ht="15">
      <c r="A59" s="17" t="s">
        <v>904</v>
      </c>
      <c r="B59" s="41" t="s">
        <v>500</v>
      </c>
      <c r="C59" s="53"/>
      <c r="D59" s="53"/>
      <c r="E59" s="53"/>
    </row>
    <row r="60" spans="1:5" ht="15">
      <c r="A60" s="17" t="s">
        <v>501</v>
      </c>
      <c r="B60" s="41" t="s">
        <v>502</v>
      </c>
      <c r="C60" s="53"/>
      <c r="D60" s="53"/>
      <c r="E60" s="53"/>
    </row>
    <row r="61" spans="1:5" ht="15">
      <c r="A61" s="17" t="s">
        <v>905</v>
      </c>
      <c r="B61" s="41" t="s">
        <v>503</v>
      </c>
      <c r="C61" s="53"/>
      <c r="D61" s="53"/>
      <c r="E61" s="53"/>
    </row>
    <row r="62" spans="1:5" ht="15">
      <c r="A62" s="64" t="s">
        <v>822</v>
      </c>
      <c r="B62" s="67" t="s">
        <v>504</v>
      </c>
      <c r="C62" s="53"/>
      <c r="D62" s="53"/>
      <c r="E62" s="53"/>
    </row>
    <row r="63" spans="1:5" ht="15.75">
      <c r="A63" s="83" t="s">
        <v>137</v>
      </c>
      <c r="B63" s="136"/>
      <c r="C63" s="53"/>
      <c r="D63" s="53"/>
      <c r="E63" s="53"/>
    </row>
    <row r="64" spans="1:5" ht="15.75">
      <c r="A64" s="46" t="s">
        <v>913</v>
      </c>
      <c r="B64" s="47" t="s">
        <v>505</v>
      </c>
      <c r="C64" s="53"/>
      <c r="D64" s="53"/>
      <c r="E64" s="53"/>
    </row>
    <row r="65" spans="1:5" ht="15">
      <c r="A65" s="20" t="s">
        <v>829</v>
      </c>
      <c r="B65" s="9" t="s">
        <v>513</v>
      </c>
      <c r="C65" s="20"/>
      <c r="D65" s="20"/>
      <c r="E65" s="20"/>
    </row>
    <row r="66" spans="1:5" ht="15">
      <c r="A66" s="18" t="s">
        <v>832</v>
      </c>
      <c r="B66" s="9" t="s">
        <v>521</v>
      </c>
      <c r="C66" s="18"/>
      <c r="D66" s="18"/>
      <c r="E66" s="18"/>
    </row>
    <row r="67" spans="1:5" ht="15">
      <c r="A67" s="48" t="s">
        <v>522</v>
      </c>
      <c r="B67" s="5" t="s">
        <v>523</v>
      </c>
      <c r="C67" s="48"/>
      <c r="D67" s="48"/>
      <c r="E67" s="48"/>
    </row>
    <row r="68" spans="1:5" ht="15">
      <c r="A68" s="48" t="s">
        <v>524</v>
      </c>
      <c r="B68" s="5" t="s">
        <v>525</v>
      </c>
      <c r="C68" s="48"/>
      <c r="D68" s="48"/>
      <c r="E68" s="48"/>
    </row>
    <row r="69" spans="1:5" ht="15">
      <c r="A69" s="18" t="s">
        <v>526</v>
      </c>
      <c r="B69" s="9" t="s">
        <v>527</v>
      </c>
      <c r="C69" s="48"/>
      <c r="D69" s="48"/>
      <c r="E69" s="48"/>
    </row>
    <row r="70" spans="1:5" ht="15">
      <c r="A70" s="48" t="s">
        <v>528</v>
      </c>
      <c r="B70" s="5" t="s">
        <v>529</v>
      </c>
      <c r="C70" s="48"/>
      <c r="D70" s="48"/>
      <c r="E70" s="48"/>
    </row>
    <row r="71" spans="1:5" ht="15">
      <c r="A71" s="48" t="s">
        <v>530</v>
      </c>
      <c r="B71" s="5" t="s">
        <v>531</v>
      </c>
      <c r="C71" s="48"/>
      <c r="D71" s="48"/>
      <c r="E71" s="48"/>
    </row>
    <row r="72" spans="1:5" ht="15">
      <c r="A72" s="48" t="s">
        <v>532</v>
      </c>
      <c r="B72" s="5" t="s">
        <v>533</v>
      </c>
      <c r="C72" s="48"/>
      <c r="D72" s="48"/>
      <c r="E72" s="48"/>
    </row>
    <row r="73" spans="1:5" ht="15">
      <c r="A73" s="49" t="s">
        <v>833</v>
      </c>
      <c r="B73" s="50" t="s">
        <v>534</v>
      </c>
      <c r="C73" s="18"/>
      <c r="D73" s="18"/>
      <c r="E73" s="18"/>
    </row>
    <row r="74" spans="1:5" ht="15">
      <c r="A74" s="48" t="s">
        <v>535</v>
      </c>
      <c r="B74" s="5" t="s">
        <v>536</v>
      </c>
      <c r="C74" s="48"/>
      <c r="D74" s="48"/>
      <c r="E74" s="48"/>
    </row>
    <row r="75" spans="1:5" ht="15">
      <c r="A75" s="17" t="s">
        <v>537</v>
      </c>
      <c r="B75" s="5" t="s">
        <v>538</v>
      </c>
      <c r="C75" s="17"/>
      <c r="D75" s="17"/>
      <c r="E75" s="17"/>
    </row>
    <row r="76" spans="1:5" ht="15">
      <c r="A76" s="48" t="s">
        <v>910</v>
      </c>
      <c r="B76" s="5" t="s">
        <v>539</v>
      </c>
      <c r="C76" s="48"/>
      <c r="D76" s="48"/>
      <c r="E76" s="48"/>
    </row>
    <row r="77" spans="1:5" ht="15">
      <c r="A77" s="48" t="s">
        <v>838</v>
      </c>
      <c r="B77" s="5" t="s">
        <v>540</v>
      </c>
      <c r="C77" s="48"/>
      <c r="D77" s="48"/>
      <c r="E77" s="48"/>
    </row>
    <row r="78" spans="1:5" ht="15">
      <c r="A78" s="49" t="s">
        <v>839</v>
      </c>
      <c r="B78" s="50" t="s">
        <v>544</v>
      </c>
      <c r="C78" s="18"/>
      <c r="D78" s="18"/>
      <c r="E78" s="18"/>
    </row>
    <row r="79" spans="1:5" ht="15">
      <c r="A79" s="17" t="s">
        <v>545</v>
      </c>
      <c r="B79" s="5" t="s">
        <v>546</v>
      </c>
      <c r="C79" s="17"/>
      <c r="D79" s="17"/>
      <c r="E79" s="17"/>
    </row>
    <row r="80" spans="1:5" ht="15.75">
      <c r="A80" s="51" t="s">
        <v>914</v>
      </c>
      <c r="B80" s="52" t="s">
        <v>547</v>
      </c>
      <c r="C80" s="18"/>
      <c r="D80" s="18"/>
      <c r="E80" s="18"/>
    </row>
    <row r="81" spans="1:5" ht="15.75">
      <c r="A81" s="56" t="s">
        <v>29</v>
      </c>
      <c r="B81" s="57"/>
      <c r="C81" s="53"/>
      <c r="D81" s="53"/>
      <c r="E81" s="53"/>
    </row>
    <row r="82" spans="1:5" ht="51.75" customHeight="1">
      <c r="A82" s="2" t="s">
        <v>357</v>
      </c>
      <c r="B82" s="3" t="s">
        <v>304</v>
      </c>
      <c r="C82" s="85" t="s">
        <v>320</v>
      </c>
      <c r="D82" s="85" t="s">
        <v>321</v>
      </c>
      <c r="E82" s="85" t="s">
        <v>319</v>
      </c>
    </row>
    <row r="83" spans="1:5" ht="15">
      <c r="A83" s="5" t="s">
        <v>32</v>
      </c>
      <c r="B83" s="6" t="s">
        <v>560</v>
      </c>
      <c r="C83" s="38"/>
      <c r="D83" s="38"/>
      <c r="E83" s="38"/>
    </row>
    <row r="84" spans="1:5" ht="15">
      <c r="A84" s="5" t="s">
        <v>561</v>
      </c>
      <c r="B84" s="6" t="s">
        <v>562</v>
      </c>
      <c r="C84" s="38"/>
      <c r="D84" s="38"/>
      <c r="E84" s="38"/>
    </row>
    <row r="85" spans="1:5" ht="15">
      <c r="A85" s="5" t="s">
        <v>563</v>
      </c>
      <c r="B85" s="6" t="s">
        <v>564</v>
      </c>
      <c r="C85" s="38"/>
      <c r="D85" s="38"/>
      <c r="E85" s="38"/>
    </row>
    <row r="86" spans="1:5" ht="15">
      <c r="A86" s="5" t="s">
        <v>915</v>
      </c>
      <c r="B86" s="6" t="s">
        <v>565</v>
      </c>
      <c r="C86" s="38"/>
      <c r="D86" s="38"/>
      <c r="E86" s="38"/>
    </row>
    <row r="87" spans="1:5" ht="15">
      <c r="A87" s="5" t="s">
        <v>916</v>
      </c>
      <c r="B87" s="6" t="s">
        <v>566</v>
      </c>
      <c r="C87" s="38"/>
      <c r="D87" s="38"/>
      <c r="E87" s="38"/>
    </row>
    <row r="88" spans="1:5" ht="15">
      <c r="A88" s="5" t="s">
        <v>917</v>
      </c>
      <c r="B88" s="6" t="s">
        <v>567</v>
      </c>
      <c r="C88" s="38"/>
      <c r="D88" s="38"/>
      <c r="E88" s="38"/>
    </row>
    <row r="89" spans="1:5" ht="15">
      <c r="A89" s="50" t="s">
        <v>33</v>
      </c>
      <c r="B89" s="65" t="s">
        <v>568</v>
      </c>
      <c r="C89" s="38"/>
      <c r="D89" s="38"/>
      <c r="E89" s="38"/>
    </row>
    <row r="90" spans="1:5" ht="15">
      <c r="A90" s="5" t="s">
        <v>35</v>
      </c>
      <c r="B90" s="6" t="s">
        <v>582</v>
      </c>
      <c r="C90" s="38"/>
      <c r="D90" s="38"/>
      <c r="E90" s="38"/>
    </row>
    <row r="91" spans="1:5" ht="15">
      <c r="A91" s="5" t="s">
        <v>1</v>
      </c>
      <c r="B91" s="6" t="s">
        <v>583</v>
      </c>
      <c r="C91" s="38"/>
      <c r="D91" s="38"/>
      <c r="E91" s="38"/>
    </row>
    <row r="92" spans="1:5" ht="15">
      <c r="A92" s="5" t="s">
        <v>2</v>
      </c>
      <c r="B92" s="6" t="s">
        <v>584</v>
      </c>
      <c r="C92" s="38"/>
      <c r="D92" s="38"/>
      <c r="E92" s="38"/>
    </row>
    <row r="93" spans="1:5" ht="15">
      <c r="A93" s="5" t="s">
        <v>3</v>
      </c>
      <c r="B93" s="6" t="s">
        <v>585</v>
      </c>
      <c r="C93" s="38"/>
      <c r="D93" s="38"/>
      <c r="E93" s="38"/>
    </row>
    <row r="94" spans="1:5" ht="15">
      <c r="A94" s="5" t="s">
        <v>36</v>
      </c>
      <c r="B94" s="6" t="s">
        <v>614</v>
      </c>
      <c r="C94" s="38"/>
      <c r="D94" s="38"/>
      <c r="E94" s="38"/>
    </row>
    <row r="95" spans="1:5" ht="15">
      <c r="A95" s="5" t="s">
        <v>8</v>
      </c>
      <c r="B95" s="6" t="s">
        <v>615</v>
      </c>
      <c r="C95" s="38"/>
      <c r="D95" s="38"/>
      <c r="E95" s="38"/>
    </row>
    <row r="96" spans="1:5" ht="15">
      <c r="A96" s="50" t="s">
        <v>37</v>
      </c>
      <c r="B96" s="65" t="s">
        <v>616</v>
      </c>
      <c r="C96" s="38"/>
      <c r="D96" s="38"/>
      <c r="E96" s="38"/>
    </row>
    <row r="97" spans="1:5" ht="15">
      <c r="A97" s="17" t="s">
        <v>617</v>
      </c>
      <c r="B97" s="6" t="s">
        <v>618</v>
      </c>
      <c r="C97" s="38"/>
      <c r="D97" s="38"/>
      <c r="E97" s="38"/>
    </row>
    <row r="98" spans="1:5" ht="15">
      <c r="A98" s="17" t="s">
        <v>9</v>
      </c>
      <c r="B98" s="6" t="s">
        <v>619</v>
      </c>
      <c r="C98" s="38"/>
      <c r="D98" s="38"/>
      <c r="E98" s="38"/>
    </row>
    <row r="99" spans="1:5" ht="15">
      <c r="A99" s="17" t="s">
        <v>10</v>
      </c>
      <c r="B99" s="6" t="s">
        <v>622</v>
      </c>
      <c r="C99" s="38"/>
      <c r="D99" s="38"/>
      <c r="E99" s="38"/>
    </row>
    <row r="100" spans="1:5" ht="15">
      <c r="A100" s="17" t="s">
        <v>11</v>
      </c>
      <c r="B100" s="6" t="s">
        <v>623</v>
      </c>
      <c r="C100" s="38"/>
      <c r="D100" s="38"/>
      <c r="E100" s="38"/>
    </row>
    <row r="101" spans="1:5" ht="15">
      <c r="A101" s="17" t="s">
        <v>630</v>
      </c>
      <c r="B101" s="6" t="s">
        <v>631</v>
      </c>
      <c r="C101" s="38"/>
      <c r="D101" s="38"/>
      <c r="E101" s="38"/>
    </row>
    <row r="102" spans="1:5" ht="15">
      <c r="A102" s="17" t="s">
        <v>632</v>
      </c>
      <c r="B102" s="6" t="s">
        <v>633</v>
      </c>
      <c r="C102" s="38"/>
      <c r="D102" s="38"/>
      <c r="E102" s="38"/>
    </row>
    <row r="103" spans="1:5" ht="15">
      <c r="A103" s="17" t="s">
        <v>634</v>
      </c>
      <c r="B103" s="6" t="s">
        <v>635</v>
      </c>
      <c r="C103" s="38"/>
      <c r="D103" s="38"/>
      <c r="E103" s="38"/>
    </row>
    <row r="104" spans="1:5" ht="15">
      <c r="A104" s="17" t="s">
        <v>12</v>
      </c>
      <c r="B104" s="6" t="s">
        <v>636</v>
      </c>
      <c r="C104" s="38"/>
      <c r="D104" s="38"/>
      <c r="E104" s="38"/>
    </row>
    <row r="105" spans="1:5" ht="15">
      <c r="A105" s="17" t="s">
        <v>13</v>
      </c>
      <c r="B105" s="6" t="s">
        <v>638</v>
      </c>
      <c r="C105" s="38"/>
      <c r="D105" s="38"/>
      <c r="E105" s="38"/>
    </row>
    <row r="106" spans="1:5" ht="15">
      <c r="A106" s="17" t="s">
        <v>14</v>
      </c>
      <c r="B106" s="6" t="s">
        <v>643</v>
      </c>
      <c r="C106" s="38"/>
      <c r="D106" s="38"/>
      <c r="E106" s="38"/>
    </row>
    <row r="107" spans="1:5" ht="15">
      <c r="A107" s="64" t="s">
        <v>38</v>
      </c>
      <c r="B107" s="65" t="s">
        <v>647</v>
      </c>
      <c r="C107" s="38"/>
      <c r="D107" s="38"/>
      <c r="E107" s="38"/>
    </row>
    <row r="108" spans="1:5" ht="15">
      <c r="A108" s="17" t="s">
        <v>659</v>
      </c>
      <c r="B108" s="6" t="s">
        <v>660</v>
      </c>
      <c r="C108" s="38"/>
      <c r="D108" s="38"/>
      <c r="E108" s="38"/>
    </row>
    <row r="109" spans="1:5" ht="15">
      <c r="A109" s="5" t="s">
        <v>18</v>
      </c>
      <c r="B109" s="6" t="s">
        <v>661</v>
      </c>
      <c r="C109" s="38"/>
      <c r="D109" s="38"/>
      <c r="E109" s="38"/>
    </row>
    <row r="110" spans="1:5" ht="15">
      <c r="A110" s="17" t="s">
        <v>19</v>
      </c>
      <c r="B110" s="6" t="s">
        <v>662</v>
      </c>
      <c r="C110" s="38"/>
      <c r="D110" s="38"/>
      <c r="E110" s="38"/>
    </row>
    <row r="111" spans="1:5" ht="15">
      <c r="A111" s="50" t="s">
        <v>40</v>
      </c>
      <c r="B111" s="65" t="s">
        <v>663</v>
      </c>
      <c r="C111" s="38"/>
      <c r="D111" s="38"/>
      <c r="E111" s="38"/>
    </row>
    <row r="112" spans="1:5" ht="15.75">
      <c r="A112" s="83" t="s">
        <v>138</v>
      </c>
      <c r="B112" s="88"/>
      <c r="C112" s="38"/>
      <c r="D112" s="38"/>
      <c r="E112" s="38"/>
    </row>
    <row r="113" spans="1:5" ht="15">
      <c r="A113" s="5" t="s">
        <v>569</v>
      </c>
      <c r="B113" s="6" t="s">
        <v>570</v>
      </c>
      <c r="C113" s="38"/>
      <c r="D113" s="38"/>
      <c r="E113" s="38"/>
    </row>
    <row r="114" spans="1:5" ht="15">
      <c r="A114" s="5" t="s">
        <v>571</v>
      </c>
      <c r="B114" s="6" t="s">
        <v>572</v>
      </c>
      <c r="C114" s="38"/>
      <c r="D114" s="38"/>
      <c r="E114" s="38"/>
    </row>
    <row r="115" spans="1:5" ht="15">
      <c r="A115" s="5" t="s">
        <v>918</v>
      </c>
      <c r="B115" s="6" t="s">
        <v>573</v>
      </c>
      <c r="C115" s="38"/>
      <c r="D115" s="38"/>
      <c r="E115" s="38"/>
    </row>
    <row r="116" spans="1:5" ht="15">
      <c r="A116" s="5" t="s">
        <v>919</v>
      </c>
      <c r="B116" s="6" t="s">
        <v>574</v>
      </c>
      <c r="C116" s="38"/>
      <c r="D116" s="38"/>
      <c r="E116" s="38"/>
    </row>
    <row r="117" spans="1:5" ht="15">
      <c r="A117" s="5" t="s">
        <v>920</v>
      </c>
      <c r="B117" s="6" t="s">
        <v>575</v>
      </c>
      <c r="C117" s="38"/>
      <c r="D117" s="38"/>
      <c r="E117" s="38"/>
    </row>
    <row r="118" spans="1:5" ht="15">
      <c r="A118" s="50" t="s">
        <v>34</v>
      </c>
      <c r="B118" s="65" t="s">
        <v>576</v>
      </c>
      <c r="C118" s="38"/>
      <c r="D118" s="38"/>
      <c r="E118" s="38"/>
    </row>
    <row r="119" spans="1:5" ht="15">
      <c r="A119" s="17" t="s">
        <v>15</v>
      </c>
      <c r="B119" s="6" t="s">
        <v>648</v>
      </c>
      <c r="C119" s="38"/>
      <c r="D119" s="38"/>
      <c r="E119" s="38"/>
    </row>
    <row r="120" spans="1:5" ht="15">
      <c r="A120" s="17" t="s">
        <v>16</v>
      </c>
      <c r="B120" s="6" t="s">
        <v>650</v>
      </c>
      <c r="C120" s="38"/>
      <c r="D120" s="38"/>
      <c r="E120" s="38"/>
    </row>
    <row r="121" spans="1:5" ht="15">
      <c r="A121" s="17" t="s">
        <v>652</v>
      </c>
      <c r="B121" s="6" t="s">
        <v>653</v>
      </c>
      <c r="C121" s="38"/>
      <c r="D121" s="38"/>
      <c r="E121" s="38"/>
    </row>
    <row r="122" spans="1:5" ht="15">
      <c r="A122" s="17" t="s">
        <v>17</v>
      </c>
      <c r="B122" s="6" t="s">
        <v>654</v>
      </c>
      <c r="C122" s="38"/>
      <c r="D122" s="38"/>
      <c r="E122" s="38"/>
    </row>
    <row r="123" spans="1:5" ht="15">
      <c r="A123" s="17" t="s">
        <v>656</v>
      </c>
      <c r="B123" s="6" t="s">
        <v>657</v>
      </c>
      <c r="C123" s="38"/>
      <c r="D123" s="38"/>
      <c r="E123" s="38"/>
    </row>
    <row r="124" spans="1:5" ht="15">
      <c r="A124" s="50" t="s">
        <v>39</v>
      </c>
      <c r="B124" s="65" t="s">
        <v>658</v>
      </c>
      <c r="C124" s="38"/>
      <c r="D124" s="38"/>
      <c r="E124" s="38"/>
    </row>
    <row r="125" spans="1:5" ht="15">
      <c r="A125" s="17" t="s">
        <v>664</v>
      </c>
      <c r="B125" s="6" t="s">
        <v>665</v>
      </c>
      <c r="C125" s="38"/>
      <c r="D125" s="38"/>
      <c r="E125" s="38"/>
    </row>
    <row r="126" spans="1:5" ht="15">
      <c r="A126" s="5" t="s">
        <v>20</v>
      </c>
      <c r="B126" s="6" t="s">
        <v>666</v>
      </c>
      <c r="C126" s="38"/>
      <c r="D126" s="38"/>
      <c r="E126" s="38"/>
    </row>
    <row r="127" spans="1:5" ht="15">
      <c r="A127" s="17" t="s">
        <v>21</v>
      </c>
      <c r="B127" s="6" t="s">
        <v>667</v>
      </c>
      <c r="C127" s="38"/>
      <c r="D127" s="38"/>
      <c r="E127" s="38"/>
    </row>
    <row r="128" spans="1:5" ht="15">
      <c r="A128" s="50" t="s">
        <v>42</v>
      </c>
      <c r="B128" s="65" t="s">
        <v>668</v>
      </c>
      <c r="C128" s="38"/>
      <c r="D128" s="38"/>
      <c r="E128" s="38"/>
    </row>
    <row r="129" spans="1:5" ht="15.75">
      <c r="A129" s="83" t="s">
        <v>137</v>
      </c>
      <c r="B129" s="88"/>
      <c r="C129" s="38"/>
      <c r="D129" s="38"/>
      <c r="E129" s="38"/>
    </row>
    <row r="130" spans="1:5" ht="15.75">
      <c r="A130" s="62" t="s">
        <v>41</v>
      </c>
      <c r="B130" s="46" t="s">
        <v>669</v>
      </c>
      <c r="C130" s="38"/>
      <c r="D130" s="38"/>
      <c r="E130" s="38"/>
    </row>
    <row r="131" spans="1:5" ht="15.75">
      <c r="A131" s="87" t="s">
        <v>190</v>
      </c>
      <c r="B131" s="86"/>
      <c r="C131" s="38"/>
      <c r="D131" s="38"/>
      <c r="E131" s="38"/>
    </row>
    <row r="132" spans="1:5" ht="15.75">
      <c r="A132" s="87" t="s">
        <v>191</v>
      </c>
      <c r="B132" s="86"/>
      <c r="C132" s="38"/>
      <c r="D132" s="38"/>
      <c r="E132" s="38"/>
    </row>
    <row r="133" spans="1:5" ht="15">
      <c r="A133" s="20" t="s">
        <v>43</v>
      </c>
      <c r="B133" s="9" t="s">
        <v>674</v>
      </c>
      <c r="C133" s="38"/>
      <c r="D133" s="38"/>
      <c r="E133" s="38"/>
    </row>
    <row r="134" spans="1:5" ht="15">
      <c r="A134" s="18" t="s">
        <v>44</v>
      </c>
      <c r="B134" s="9" t="s">
        <v>681</v>
      </c>
      <c r="C134" s="38"/>
      <c r="D134" s="38"/>
      <c r="E134" s="38"/>
    </row>
    <row r="135" spans="1:5" ht="15">
      <c r="A135" s="5" t="s">
        <v>188</v>
      </c>
      <c r="B135" s="5" t="s">
        <v>682</v>
      </c>
      <c r="C135" s="38"/>
      <c r="D135" s="38"/>
      <c r="E135" s="38"/>
    </row>
    <row r="136" spans="1:5" ht="15">
      <c r="A136" s="5" t="s">
        <v>189</v>
      </c>
      <c r="B136" s="5" t="s">
        <v>682</v>
      </c>
      <c r="C136" s="38"/>
      <c r="D136" s="38"/>
      <c r="E136" s="38"/>
    </row>
    <row r="137" spans="1:5" ht="15">
      <c r="A137" s="5" t="s">
        <v>186</v>
      </c>
      <c r="B137" s="5" t="s">
        <v>683</v>
      </c>
      <c r="C137" s="38"/>
      <c r="D137" s="38"/>
      <c r="E137" s="38"/>
    </row>
    <row r="138" spans="1:5" ht="15">
      <c r="A138" s="5" t="s">
        <v>187</v>
      </c>
      <c r="B138" s="5" t="s">
        <v>683</v>
      </c>
      <c r="C138" s="38"/>
      <c r="D138" s="38"/>
      <c r="E138" s="38"/>
    </row>
    <row r="139" spans="1:5" ht="15">
      <c r="A139" s="9" t="s">
        <v>45</v>
      </c>
      <c r="B139" s="9" t="s">
        <v>684</v>
      </c>
      <c r="C139" s="38"/>
      <c r="D139" s="38"/>
      <c r="E139" s="38"/>
    </row>
    <row r="140" spans="1:5" ht="15">
      <c r="A140" s="48" t="s">
        <v>685</v>
      </c>
      <c r="B140" s="5" t="s">
        <v>686</v>
      </c>
      <c r="C140" s="38"/>
      <c r="D140" s="38"/>
      <c r="E140" s="38"/>
    </row>
    <row r="141" spans="1:5" ht="15">
      <c r="A141" s="48" t="s">
        <v>687</v>
      </c>
      <c r="B141" s="5" t="s">
        <v>688</v>
      </c>
      <c r="C141" s="38"/>
      <c r="D141" s="38"/>
      <c r="E141" s="38"/>
    </row>
    <row r="142" spans="1:5" ht="15">
      <c r="A142" s="48" t="s">
        <v>689</v>
      </c>
      <c r="B142" s="5" t="s">
        <v>690</v>
      </c>
      <c r="C142" s="38"/>
      <c r="D142" s="38"/>
      <c r="E142" s="38"/>
    </row>
    <row r="143" spans="1:5" ht="15">
      <c r="A143" s="48" t="s">
        <v>691</v>
      </c>
      <c r="B143" s="5" t="s">
        <v>692</v>
      </c>
      <c r="C143" s="38"/>
      <c r="D143" s="38"/>
      <c r="E143" s="38"/>
    </row>
    <row r="144" spans="1:5" ht="15">
      <c r="A144" s="17" t="s">
        <v>27</v>
      </c>
      <c r="B144" s="5" t="s">
        <v>693</v>
      </c>
      <c r="C144" s="38"/>
      <c r="D144" s="38"/>
      <c r="E144" s="38"/>
    </row>
    <row r="145" spans="1:5" ht="15">
      <c r="A145" s="20" t="s">
        <v>46</v>
      </c>
      <c r="B145" s="9" t="s">
        <v>695</v>
      </c>
      <c r="C145" s="38"/>
      <c r="D145" s="38"/>
      <c r="E145" s="38"/>
    </row>
    <row r="146" spans="1:5" ht="15">
      <c r="A146" s="17" t="s">
        <v>696</v>
      </c>
      <c r="B146" s="5" t="s">
        <v>697</v>
      </c>
      <c r="C146" s="38"/>
      <c r="D146" s="38"/>
      <c r="E146" s="38"/>
    </row>
    <row r="147" spans="1:5" ht="15">
      <c r="A147" s="17" t="s">
        <v>698</v>
      </c>
      <c r="B147" s="5" t="s">
        <v>699</v>
      </c>
      <c r="C147" s="38"/>
      <c r="D147" s="38"/>
      <c r="E147" s="38"/>
    </row>
    <row r="148" spans="1:5" ht="15">
      <c r="A148" s="48" t="s">
        <v>700</v>
      </c>
      <c r="B148" s="5" t="s">
        <v>701</v>
      </c>
      <c r="C148" s="38"/>
      <c r="D148" s="38"/>
      <c r="E148" s="38"/>
    </row>
    <row r="149" spans="1:5" ht="15">
      <c r="A149" s="48" t="s">
        <v>28</v>
      </c>
      <c r="B149" s="5" t="s">
        <v>702</v>
      </c>
      <c r="C149" s="38"/>
      <c r="D149" s="38"/>
      <c r="E149" s="38"/>
    </row>
    <row r="150" spans="1:5" ht="15">
      <c r="A150" s="18" t="s">
        <v>47</v>
      </c>
      <c r="B150" s="9" t="s">
        <v>703</v>
      </c>
      <c r="C150" s="38"/>
      <c r="D150" s="38"/>
      <c r="E150" s="38"/>
    </row>
    <row r="151" spans="1:5" ht="15">
      <c r="A151" s="20" t="s">
        <v>704</v>
      </c>
      <c r="B151" s="9" t="s">
        <v>705</v>
      </c>
      <c r="C151" s="38"/>
      <c r="D151" s="38"/>
      <c r="E151" s="38"/>
    </row>
    <row r="152" spans="1:5" ht="15.75">
      <c r="A152" s="51" t="s">
        <v>48</v>
      </c>
      <c r="B152" s="52" t="s">
        <v>706</v>
      </c>
      <c r="C152" s="38"/>
      <c r="D152" s="38"/>
      <c r="E152" s="38"/>
    </row>
    <row r="153" spans="1:5" ht="15.75">
      <c r="A153" s="56" t="s">
        <v>30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2.421875" style="0" customWidth="1"/>
  </cols>
  <sheetData>
    <row r="1" spans="1:6" ht="15">
      <c r="A1" s="117" t="s">
        <v>256</v>
      </c>
      <c r="B1" s="118"/>
      <c r="C1" s="118"/>
      <c r="D1" s="118"/>
      <c r="E1" s="137"/>
      <c r="F1" s="137"/>
    </row>
    <row r="2" spans="1:5" ht="26.25" customHeight="1">
      <c r="A2" s="302" t="s">
        <v>94</v>
      </c>
      <c r="B2" s="305"/>
      <c r="C2" s="305"/>
      <c r="D2" s="305"/>
      <c r="E2" s="305"/>
    </row>
    <row r="3" spans="1:5" ht="30" customHeight="1">
      <c r="A3" s="303" t="s">
        <v>272</v>
      </c>
      <c r="B3" s="307"/>
      <c r="C3" s="307"/>
      <c r="D3" s="307"/>
      <c r="E3" s="307"/>
    </row>
    <row r="5" ht="15">
      <c r="A5" s="4" t="s">
        <v>232</v>
      </c>
    </row>
    <row r="6" spans="1:5" ht="48.75" customHeight="1">
      <c r="A6" s="2" t="s">
        <v>357</v>
      </c>
      <c r="B6" s="3" t="s">
        <v>358</v>
      </c>
      <c r="C6" s="85" t="s">
        <v>320</v>
      </c>
      <c r="D6" s="85" t="s">
        <v>321</v>
      </c>
      <c r="E6" s="85" t="s">
        <v>319</v>
      </c>
    </row>
    <row r="7" spans="1:5" ht="15">
      <c r="A7" s="42" t="s">
        <v>708</v>
      </c>
      <c r="B7" s="41" t="s">
        <v>385</v>
      </c>
      <c r="C7" s="53"/>
      <c r="D7" s="53"/>
      <c r="E7" s="53"/>
    </row>
    <row r="8" spans="1:5" ht="15">
      <c r="A8" s="5" t="s">
        <v>709</v>
      </c>
      <c r="B8" s="41" t="s">
        <v>392</v>
      </c>
      <c r="C8" s="53"/>
      <c r="D8" s="53"/>
      <c r="E8" s="53"/>
    </row>
    <row r="9" spans="1:5" ht="15">
      <c r="A9" s="66" t="s">
        <v>911</v>
      </c>
      <c r="B9" s="67" t="s">
        <v>393</v>
      </c>
      <c r="C9" s="53"/>
      <c r="D9" s="53"/>
      <c r="E9" s="53"/>
    </row>
    <row r="10" spans="1:5" ht="15">
      <c r="A10" s="50" t="s">
        <v>842</v>
      </c>
      <c r="B10" s="67" t="s">
        <v>394</v>
      </c>
      <c r="C10" s="53"/>
      <c r="D10" s="53"/>
      <c r="E10" s="53"/>
    </row>
    <row r="11" spans="1:5" ht="15">
      <c r="A11" s="5" t="s">
        <v>719</v>
      </c>
      <c r="B11" s="41" t="s">
        <v>401</v>
      </c>
      <c r="C11" s="53"/>
      <c r="D11" s="53"/>
      <c r="E11" s="53"/>
    </row>
    <row r="12" spans="1:5" ht="15">
      <c r="A12" s="5" t="s">
        <v>912</v>
      </c>
      <c r="B12" s="41" t="s">
        <v>406</v>
      </c>
      <c r="C12" s="53"/>
      <c r="D12" s="53"/>
      <c r="E12" s="53"/>
    </row>
    <row r="13" spans="1:5" ht="15">
      <c r="A13" s="5" t="s">
        <v>724</v>
      </c>
      <c r="B13" s="41" t="s">
        <v>421</v>
      </c>
      <c r="C13" s="53"/>
      <c r="D13" s="53"/>
      <c r="E13" s="53"/>
    </row>
    <row r="14" spans="1:5" ht="15">
      <c r="A14" s="5" t="s">
        <v>725</v>
      </c>
      <c r="B14" s="41" t="s">
        <v>426</v>
      </c>
      <c r="C14" s="53"/>
      <c r="D14" s="53"/>
      <c r="E14" s="53"/>
    </row>
    <row r="15" spans="1:5" ht="15">
      <c r="A15" s="5" t="s">
        <v>728</v>
      </c>
      <c r="B15" s="41" t="s">
        <v>439</v>
      </c>
      <c r="C15" s="53"/>
      <c r="D15" s="53"/>
      <c r="E15" s="53"/>
    </row>
    <row r="16" spans="1:5" ht="15">
      <c r="A16" s="50" t="s">
        <v>729</v>
      </c>
      <c r="B16" s="67" t="s">
        <v>440</v>
      </c>
      <c r="C16" s="53"/>
      <c r="D16" s="53"/>
      <c r="E16" s="53"/>
    </row>
    <row r="17" spans="1:5" ht="15">
      <c r="A17" s="17" t="s">
        <v>441</v>
      </c>
      <c r="B17" s="41" t="s">
        <v>442</v>
      </c>
      <c r="C17" s="53"/>
      <c r="D17" s="53"/>
      <c r="E17" s="53"/>
    </row>
    <row r="18" spans="1:5" ht="15">
      <c r="A18" s="17" t="s">
        <v>777</v>
      </c>
      <c r="B18" s="41" t="s">
        <v>443</v>
      </c>
      <c r="C18" s="53"/>
      <c r="D18" s="53"/>
      <c r="E18" s="53"/>
    </row>
    <row r="19" spans="1:5" ht="15">
      <c r="A19" s="22" t="s">
        <v>848</v>
      </c>
      <c r="B19" s="41" t="s">
        <v>444</v>
      </c>
      <c r="C19" s="53"/>
      <c r="D19" s="53"/>
      <c r="E19" s="53"/>
    </row>
    <row r="20" spans="1:5" ht="15">
      <c r="A20" s="22" t="s">
        <v>849</v>
      </c>
      <c r="B20" s="41" t="s">
        <v>445</v>
      </c>
      <c r="C20" s="53"/>
      <c r="D20" s="53"/>
      <c r="E20" s="53"/>
    </row>
    <row r="21" spans="1:5" ht="15">
      <c r="A21" s="22" t="s">
        <v>850</v>
      </c>
      <c r="B21" s="41" t="s">
        <v>446</v>
      </c>
      <c r="C21" s="53"/>
      <c r="D21" s="53"/>
      <c r="E21" s="53"/>
    </row>
    <row r="22" spans="1:5" ht="15">
      <c r="A22" s="17" t="s">
        <v>851</v>
      </c>
      <c r="B22" s="41" t="s">
        <v>447</v>
      </c>
      <c r="C22" s="53"/>
      <c r="D22" s="53"/>
      <c r="E22" s="53"/>
    </row>
    <row r="23" spans="1:5" ht="15">
      <c r="A23" s="17" t="s">
        <v>852</v>
      </c>
      <c r="B23" s="41" t="s">
        <v>448</v>
      </c>
      <c r="C23" s="53"/>
      <c r="D23" s="53"/>
      <c r="E23" s="53"/>
    </row>
    <row r="24" spans="1:5" ht="15">
      <c r="A24" s="17" t="s">
        <v>853</v>
      </c>
      <c r="B24" s="41" t="s">
        <v>449</v>
      </c>
      <c r="C24" s="53"/>
      <c r="D24" s="53"/>
      <c r="E24" s="53"/>
    </row>
    <row r="25" spans="1:5" ht="15">
      <c r="A25" s="64" t="s">
        <v>810</v>
      </c>
      <c r="B25" s="67" t="s">
        <v>450</v>
      </c>
      <c r="C25" s="53"/>
      <c r="D25" s="53"/>
      <c r="E25" s="53"/>
    </row>
    <row r="26" spans="1:5" ht="15">
      <c r="A26" s="16" t="s">
        <v>854</v>
      </c>
      <c r="B26" s="41" t="s">
        <v>451</v>
      </c>
      <c r="C26" s="53"/>
      <c r="D26" s="53"/>
      <c r="E26" s="53"/>
    </row>
    <row r="27" spans="1:5" ht="15">
      <c r="A27" s="16" t="s">
        <v>453</v>
      </c>
      <c r="B27" s="41" t="s">
        <v>454</v>
      </c>
      <c r="C27" s="53"/>
      <c r="D27" s="53"/>
      <c r="E27" s="53"/>
    </row>
    <row r="28" spans="1:5" ht="15">
      <c r="A28" s="16" t="s">
        <v>455</v>
      </c>
      <c r="B28" s="41" t="s">
        <v>456</v>
      </c>
      <c r="C28" s="53"/>
      <c r="D28" s="53"/>
      <c r="E28" s="53"/>
    </row>
    <row r="29" spans="1:5" ht="15">
      <c r="A29" s="16" t="s">
        <v>812</v>
      </c>
      <c r="B29" s="41" t="s">
        <v>457</v>
      </c>
      <c r="C29" s="53"/>
      <c r="D29" s="53"/>
      <c r="E29" s="53"/>
    </row>
    <row r="30" spans="1:5" ht="15">
      <c r="A30" s="16" t="s">
        <v>855</v>
      </c>
      <c r="B30" s="41" t="s">
        <v>458</v>
      </c>
      <c r="C30" s="53"/>
      <c r="D30" s="53"/>
      <c r="E30" s="53"/>
    </row>
    <row r="31" spans="1:5" ht="15">
      <c r="A31" s="16" t="s">
        <v>814</v>
      </c>
      <c r="B31" s="41" t="s">
        <v>459</v>
      </c>
      <c r="C31" s="53"/>
      <c r="D31" s="53"/>
      <c r="E31" s="53"/>
    </row>
    <row r="32" spans="1:5" ht="15">
      <c r="A32" s="16" t="s">
        <v>856</v>
      </c>
      <c r="B32" s="41" t="s">
        <v>460</v>
      </c>
      <c r="C32" s="53"/>
      <c r="D32" s="53"/>
      <c r="E32" s="53"/>
    </row>
    <row r="33" spans="1:5" ht="15">
      <c r="A33" s="16" t="s">
        <v>857</v>
      </c>
      <c r="B33" s="41" t="s">
        <v>462</v>
      </c>
      <c r="C33" s="53"/>
      <c r="D33" s="53"/>
      <c r="E33" s="53"/>
    </row>
    <row r="34" spans="1:5" ht="15">
      <c r="A34" s="16" t="s">
        <v>463</v>
      </c>
      <c r="B34" s="41" t="s">
        <v>464</v>
      </c>
      <c r="C34" s="53"/>
      <c r="D34" s="53"/>
      <c r="E34" s="53"/>
    </row>
    <row r="35" spans="1:5" ht="15">
      <c r="A35" s="29" t="s">
        <v>465</v>
      </c>
      <c r="B35" s="41" t="s">
        <v>466</v>
      </c>
      <c r="C35" s="53"/>
      <c r="D35" s="53"/>
      <c r="E35" s="53"/>
    </row>
    <row r="36" spans="1:5" ht="15">
      <c r="A36" s="16" t="s">
        <v>858</v>
      </c>
      <c r="B36" s="41" t="s">
        <v>467</v>
      </c>
      <c r="C36" s="53"/>
      <c r="D36" s="53"/>
      <c r="E36" s="53"/>
    </row>
    <row r="37" spans="1:5" ht="15">
      <c r="A37" s="29" t="s">
        <v>192</v>
      </c>
      <c r="B37" s="41" t="s">
        <v>468</v>
      </c>
      <c r="C37" s="53"/>
      <c r="D37" s="53"/>
      <c r="E37" s="53"/>
    </row>
    <row r="38" spans="1:5" ht="15">
      <c r="A38" s="29" t="s">
        <v>193</v>
      </c>
      <c r="B38" s="41" t="s">
        <v>468</v>
      </c>
      <c r="C38" s="53"/>
      <c r="D38" s="53"/>
      <c r="E38" s="53"/>
    </row>
    <row r="39" spans="1:5" ht="15">
      <c r="A39" s="64" t="s">
        <v>818</v>
      </c>
      <c r="B39" s="67" t="s">
        <v>469</v>
      </c>
      <c r="C39" s="53"/>
      <c r="D39" s="53"/>
      <c r="E39" s="53"/>
    </row>
    <row r="40" spans="1:5" ht="15.75">
      <c r="A40" s="83" t="s">
        <v>138</v>
      </c>
      <c r="B40" s="136"/>
      <c r="C40" s="53"/>
      <c r="D40" s="53"/>
      <c r="E40" s="53"/>
    </row>
    <row r="41" spans="1:5" ht="15">
      <c r="A41" s="45" t="s">
        <v>470</v>
      </c>
      <c r="B41" s="41" t="s">
        <v>471</v>
      </c>
      <c r="C41" s="53"/>
      <c r="D41" s="53"/>
      <c r="E41" s="53"/>
    </row>
    <row r="42" spans="1:5" ht="15">
      <c r="A42" s="45" t="s">
        <v>859</v>
      </c>
      <c r="B42" s="41" t="s">
        <v>472</v>
      </c>
      <c r="C42" s="53"/>
      <c r="D42" s="53"/>
      <c r="E42" s="53"/>
    </row>
    <row r="43" spans="1:5" ht="15">
      <c r="A43" s="45" t="s">
        <v>474</v>
      </c>
      <c r="B43" s="41" t="s">
        <v>475</v>
      </c>
      <c r="C43" s="53"/>
      <c r="D43" s="53"/>
      <c r="E43" s="53"/>
    </row>
    <row r="44" spans="1:5" ht="15">
      <c r="A44" s="45" t="s">
        <v>476</v>
      </c>
      <c r="B44" s="41" t="s">
        <v>477</v>
      </c>
      <c r="C44" s="53"/>
      <c r="D44" s="53"/>
      <c r="E44" s="53"/>
    </row>
    <row r="45" spans="1:5" ht="15">
      <c r="A45" s="6" t="s">
        <v>478</v>
      </c>
      <c r="B45" s="41" t="s">
        <v>479</v>
      </c>
      <c r="C45" s="53"/>
      <c r="D45" s="53"/>
      <c r="E45" s="53"/>
    </row>
    <row r="46" spans="1:5" ht="15">
      <c r="A46" s="6" t="s">
        <v>480</v>
      </c>
      <c r="B46" s="41" t="s">
        <v>481</v>
      </c>
      <c r="C46" s="53"/>
      <c r="D46" s="53"/>
      <c r="E46" s="53"/>
    </row>
    <row r="47" spans="1:5" ht="15">
      <c r="A47" s="6" t="s">
        <v>482</v>
      </c>
      <c r="B47" s="41" t="s">
        <v>483</v>
      </c>
      <c r="C47" s="53"/>
      <c r="D47" s="53"/>
      <c r="E47" s="53"/>
    </row>
    <row r="48" spans="1:5" ht="15">
      <c r="A48" s="65" t="s">
        <v>820</v>
      </c>
      <c r="B48" s="67" t="s">
        <v>484</v>
      </c>
      <c r="C48" s="53"/>
      <c r="D48" s="53"/>
      <c r="E48" s="53"/>
    </row>
    <row r="49" spans="1:5" ht="15">
      <c r="A49" s="17" t="s">
        <v>485</v>
      </c>
      <c r="B49" s="41" t="s">
        <v>486</v>
      </c>
      <c r="C49" s="53"/>
      <c r="D49" s="53"/>
      <c r="E49" s="53"/>
    </row>
    <row r="50" spans="1:5" ht="15">
      <c r="A50" s="17" t="s">
        <v>487</v>
      </c>
      <c r="B50" s="41" t="s">
        <v>488</v>
      </c>
      <c r="C50" s="53"/>
      <c r="D50" s="53"/>
      <c r="E50" s="53"/>
    </row>
    <row r="51" spans="1:5" ht="15">
      <c r="A51" s="17" t="s">
        <v>489</v>
      </c>
      <c r="B51" s="41" t="s">
        <v>490</v>
      </c>
      <c r="C51" s="53"/>
      <c r="D51" s="53"/>
      <c r="E51" s="53"/>
    </row>
    <row r="52" spans="1:5" ht="15">
      <c r="A52" s="17" t="s">
        <v>491</v>
      </c>
      <c r="B52" s="41" t="s">
        <v>492</v>
      </c>
      <c r="C52" s="53"/>
      <c r="D52" s="53"/>
      <c r="E52" s="53"/>
    </row>
    <row r="53" spans="1:5" ht="15">
      <c r="A53" s="64" t="s">
        <v>821</v>
      </c>
      <c r="B53" s="67" t="s">
        <v>493</v>
      </c>
      <c r="C53" s="53"/>
      <c r="D53" s="53"/>
      <c r="E53" s="53"/>
    </row>
    <row r="54" spans="1:5" ht="15">
      <c r="A54" s="17" t="s">
        <v>494</v>
      </c>
      <c r="B54" s="41" t="s">
        <v>495</v>
      </c>
      <c r="C54" s="53"/>
      <c r="D54" s="53"/>
      <c r="E54" s="53"/>
    </row>
    <row r="55" spans="1:5" ht="15">
      <c r="A55" s="17" t="s">
        <v>900</v>
      </c>
      <c r="B55" s="41" t="s">
        <v>496</v>
      </c>
      <c r="C55" s="53"/>
      <c r="D55" s="53"/>
      <c r="E55" s="53"/>
    </row>
    <row r="56" spans="1:5" ht="15">
      <c r="A56" s="17" t="s">
        <v>901</v>
      </c>
      <c r="B56" s="41" t="s">
        <v>497</v>
      </c>
      <c r="C56" s="53"/>
      <c r="D56" s="53"/>
      <c r="E56" s="53"/>
    </row>
    <row r="57" spans="1:5" ht="15">
      <c r="A57" s="17" t="s">
        <v>902</v>
      </c>
      <c r="B57" s="41" t="s">
        <v>498</v>
      </c>
      <c r="C57" s="53"/>
      <c r="D57" s="53"/>
      <c r="E57" s="53"/>
    </row>
    <row r="58" spans="1:5" ht="15">
      <c r="A58" s="17" t="s">
        <v>903</v>
      </c>
      <c r="B58" s="41" t="s">
        <v>499</v>
      </c>
      <c r="C58" s="53"/>
      <c r="D58" s="53"/>
      <c r="E58" s="53"/>
    </row>
    <row r="59" spans="1:5" ht="15">
      <c r="A59" s="17" t="s">
        <v>904</v>
      </c>
      <c r="B59" s="41" t="s">
        <v>500</v>
      </c>
      <c r="C59" s="53"/>
      <c r="D59" s="53"/>
      <c r="E59" s="53"/>
    </row>
    <row r="60" spans="1:5" ht="15">
      <c r="A60" s="17" t="s">
        <v>501</v>
      </c>
      <c r="B60" s="41" t="s">
        <v>502</v>
      </c>
      <c r="C60" s="53"/>
      <c r="D60" s="53"/>
      <c r="E60" s="53"/>
    </row>
    <row r="61" spans="1:5" ht="15">
      <c r="A61" s="17" t="s">
        <v>905</v>
      </c>
      <c r="B61" s="41" t="s">
        <v>503</v>
      </c>
      <c r="C61" s="53"/>
      <c r="D61" s="53"/>
      <c r="E61" s="53"/>
    </row>
    <row r="62" spans="1:5" ht="15">
      <c r="A62" s="64" t="s">
        <v>822</v>
      </c>
      <c r="B62" s="67" t="s">
        <v>504</v>
      </c>
      <c r="C62" s="53"/>
      <c r="D62" s="53"/>
      <c r="E62" s="53"/>
    </row>
    <row r="63" spans="1:5" ht="15.75">
      <c r="A63" s="83" t="s">
        <v>137</v>
      </c>
      <c r="B63" s="136"/>
      <c r="C63" s="53"/>
      <c r="D63" s="53"/>
      <c r="E63" s="53"/>
    </row>
    <row r="64" spans="1:5" ht="15.75">
      <c r="A64" s="46" t="s">
        <v>913</v>
      </c>
      <c r="B64" s="47" t="s">
        <v>505</v>
      </c>
      <c r="C64" s="53"/>
      <c r="D64" s="53"/>
      <c r="E64" s="53"/>
    </row>
    <row r="65" spans="1:5" ht="15">
      <c r="A65" s="20" t="s">
        <v>829</v>
      </c>
      <c r="B65" s="9" t="s">
        <v>513</v>
      </c>
      <c r="C65" s="20"/>
      <c r="D65" s="20"/>
      <c r="E65" s="20"/>
    </row>
    <row r="66" spans="1:5" ht="15">
      <c r="A66" s="18" t="s">
        <v>832</v>
      </c>
      <c r="B66" s="9" t="s">
        <v>521</v>
      </c>
      <c r="C66" s="18"/>
      <c r="D66" s="18"/>
      <c r="E66" s="18"/>
    </row>
    <row r="67" spans="1:5" ht="15">
      <c r="A67" s="48" t="s">
        <v>522</v>
      </c>
      <c r="B67" s="5" t="s">
        <v>523</v>
      </c>
      <c r="C67" s="48"/>
      <c r="D67" s="48"/>
      <c r="E67" s="48"/>
    </row>
    <row r="68" spans="1:5" ht="15">
      <c r="A68" s="48" t="s">
        <v>524</v>
      </c>
      <c r="B68" s="5" t="s">
        <v>525</v>
      </c>
      <c r="C68" s="48"/>
      <c r="D68" s="48"/>
      <c r="E68" s="48"/>
    </row>
    <row r="69" spans="1:5" ht="15">
      <c r="A69" s="18" t="s">
        <v>526</v>
      </c>
      <c r="B69" s="9" t="s">
        <v>527</v>
      </c>
      <c r="C69" s="48"/>
      <c r="D69" s="48"/>
      <c r="E69" s="48"/>
    </row>
    <row r="70" spans="1:5" ht="15">
      <c r="A70" s="48" t="s">
        <v>528</v>
      </c>
      <c r="B70" s="5" t="s">
        <v>529</v>
      </c>
      <c r="C70" s="48"/>
      <c r="D70" s="48"/>
      <c r="E70" s="48"/>
    </row>
    <row r="71" spans="1:5" ht="15">
      <c r="A71" s="48" t="s">
        <v>530</v>
      </c>
      <c r="B71" s="5" t="s">
        <v>531</v>
      </c>
      <c r="C71" s="48"/>
      <c r="D71" s="48"/>
      <c r="E71" s="48"/>
    </row>
    <row r="72" spans="1:5" ht="15">
      <c r="A72" s="48" t="s">
        <v>532</v>
      </c>
      <c r="B72" s="5" t="s">
        <v>533</v>
      </c>
      <c r="C72" s="48"/>
      <c r="D72" s="48"/>
      <c r="E72" s="48"/>
    </row>
    <row r="73" spans="1:5" ht="15">
      <c r="A73" s="49" t="s">
        <v>833</v>
      </c>
      <c r="B73" s="50" t="s">
        <v>534</v>
      </c>
      <c r="C73" s="18"/>
      <c r="D73" s="18"/>
      <c r="E73" s="18"/>
    </row>
    <row r="74" spans="1:5" ht="15">
      <c r="A74" s="48" t="s">
        <v>535</v>
      </c>
      <c r="B74" s="5" t="s">
        <v>536</v>
      </c>
      <c r="C74" s="48"/>
      <c r="D74" s="48"/>
      <c r="E74" s="48"/>
    </row>
    <row r="75" spans="1:5" ht="15">
      <c r="A75" s="17" t="s">
        <v>537</v>
      </c>
      <c r="B75" s="5" t="s">
        <v>538</v>
      </c>
      <c r="C75" s="17"/>
      <c r="D75" s="17"/>
      <c r="E75" s="17"/>
    </row>
    <row r="76" spans="1:5" ht="15">
      <c r="A76" s="48" t="s">
        <v>910</v>
      </c>
      <c r="B76" s="5" t="s">
        <v>539</v>
      </c>
      <c r="C76" s="48"/>
      <c r="D76" s="48"/>
      <c r="E76" s="48"/>
    </row>
    <row r="77" spans="1:5" ht="15">
      <c r="A77" s="48" t="s">
        <v>838</v>
      </c>
      <c r="B77" s="5" t="s">
        <v>540</v>
      </c>
      <c r="C77" s="48"/>
      <c r="D77" s="48"/>
      <c r="E77" s="48"/>
    </row>
    <row r="78" spans="1:5" ht="15">
      <c r="A78" s="49" t="s">
        <v>839</v>
      </c>
      <c r="B78" s="50" t="s">
        <v>544</v>
      </c>
      <c r="C78" s="18"/>
      <c r="D78" s="18"/>
      <c r="E78" s="18"/>
    </row>
    <row r="79" spans="1:5" ht="15">
      <c r="A79" s="17" t="s">
        <v>545</v>
      </c>
      <c r="B79" s="5" t="s">
        <v>546</v>
      </c>
      <c r="C79" s="17"/>
      <c r="D79" s="17"/>
      <c r="E79" s="17"/>
    </row>
    <row r="80" spans="1:5" ht="23.25" customHeight="1">
      <c r="A80" s="51" t="s">
        <v>914</v>
      </c>
      <c r="B80" s="52" t="s">
        <v>547</v>
      </c>
      <c r="C80" s="18"/>
      <c r="D80" s="18"/>
      <c r="E80" s="18"/>
    </row>
    <row r="81" spans="1:5" ht="34.5" customHeight="1">
      <c r="A81" s="56" t="s">
        <v>29</v>
      </c>
      <c r="B81" s="57"/>
      <c r="C81" s="53"/>
      <c r="D81" s="53"/>
      <c r="E81" s="53"/>
    </row>
    <row r="82" spans="1:5" ht="49.5" customHeight="1">
      <c r="A82" s="2" t="s">
        <v>357</v>
      </c>
      <c r="B82" s="3" t="s">
        <v>304</v>
      </c>
      <c r="C82" s="85" t="s">
        <v>320</v>
      </c>
      <c r="D82" s="85" t="s">
        <v>321</v>
      </c>
      <c r="E82" s="85" t="s">
        <v>319</v>
      </c>
    </row>
    <row r="83" spans="1:5" ht="15">
      <c r="A83" s="5" t="s">
        <v>32</v>
      </c>
      <c r="B83" s="6" t="s">
        <v>560</v>
      </c>
      <c r="C83" s="38"/>
      <c r="D83" s="38"/>
      <c r="E83" s="38"/>
    </row>
    <row r="84" spans="1:5" ht="15">
      <c r="A84" s="5" t="s">
        <v>561</v>
      </c>
      <c r="B84" s="6" t="s">
        <v>562</v>
      </c>
      <c r="C84" s="38"/>
      <c r="D84" s="38"/>
      <c r="E84" s="38"/>
    </row>
    <row r="85" spans="1:5" ht="15">
      <c r="A85" s="5" t="s">
        <v>563</v>
      </c>
      <c r="B85" s="6" t="s">
        <v>564</v>
      </c>
      <c r="C85" s="38"/>
      <c r="D85" s="38"/>
      <c r="E85" s="38"/>
    </row>
    <row r="86" spans="1:5" ht="15">
      <c r="A86" s="5" t="s">
        <v>915</v>
      </c>
      <c r="B86" s="6" t="s">
        <v>565</v>
      </c>
      <c r="C86" s="38"/>
      <c r="D86" s="38"/>
      <c r="E86" s="38"/>
    </row>
    <row r="87" spans="1:5" ht="15">
      <c r="A87" s="5" t="s">
        <v>916</v>
      </c>
      <c r="B87" s="6" t="s">
        <v>566</v>
      </c>
      <c r="C87" s="38"/>
      <c r="D87" s="38"/>
      <c r="E87" s="38"/>
    </row>
    <row r="88" spans="1:5" ht="15">
      <c r="A88" s="5" t="s">
        <v>917</v>
      </c>
      <c r="B88" s="6" t="s">
        <v>567</v>
      </c>
      <c r="C88" s="38"/>
      <c r="D88" s="38"/>
      <c r="E88" s="38"/>
    </row>
    <row r="89" spans="1:5" ht="15">
      <c r="A89" s="50" t="s">
        <v>33</v>
      </c>
      <c r="B89" s="65" t="s">
        <v>568</v>
      </c>
      <c r="C89" s="38"/>
      <c r="D89" s="38"/>
      <c r="E89" s="38"/>
    </row>
    <row r="90" spans="1:5" ht="15">
      <c r="A90" s="5" t="s">
        <v>35</v>
      </c>
      <c r="B90" s="6" t="s">
        <v>582</v>
      </c>
      <c r="C90" s="38"/>
      <c r="D90" s="38"/>
      <c r="E90" s="38"/>
    </row>
    <row r="91" spans="1:5" ht="15">
      <c r="A91" s="5" t="s">
        <v>1</v>
      </c>
      <c r="B91" s="6" t="s">
        <v>583</v>
      </c>
      <c r="C91" s="38"/>
      <c r="D91" s="38"/>
      <c r="E91" s="38"/>
    </row>
    <row r="92" spans="1:5" ht="15">
      <c r="A92" s="5" t="s">
        <v>2</v>
      </c>
      <c r="B92" s="6" t="s">
        <v>584</v>
      </c>
      <c r="C92" s="38"/>
      <c r="D92" s="38"/>
      <c r="E92" s="38"/>
    </row>
    <row r="93" spans="1:5" ht="15">
      <c r="A93" s="5" t="s">
        <v>3</v>
      </c>
      <c r="B93" s="6" t="s">
        <v>585</v>
      </c>
      <c r="C93" s="38"/>
      <c r="D93" s="38"/>
      <c r="E93" s="38"/>
    </row>
    <row r="94" spans="1:5" ht="15">
      <c r="A94" s="5" t="s">
        <v>36</v>
      </c>
      <c r="B94" s="6" t="s">
        <v>614</v>
      </c>
      <c r="C94" s="38"/>
      <c r="D94" s="38"/>
      <c r="E94" s="38"/>
    </row>
    <row r="95" spans="1:5" ht="15">
      <c r="A95" s="5" t="s">
        <v>8</v>
      </c>
      <c r="B95" s="6" t="s">
        <v>615</v>
      </c>
      <c r="C95" s="38"/>
      <c r="D95" s="38"/>
      <c r="E95" s="38"/>
    </row>
    <row r="96" spans="1:5" ht="15">
      <c r="A96" s="50" t="s">
        <v>37</v>
      </c>
      <c r="B96" s="65" t="s">
        <v>616</v>
      </c>
      <c r="C96" s="38"/>
      <c r="D96" s="38"/>
      <c r="E96" s="38"/>
    </row>
    <row r="97" spans="1:5" ht="15">
      <c r="A97" s="17" t="s">
        <v>617</v>
      </c>
      <c r="B97" s="6" t="s">
        <v>618</v>
      </c>
      <c r="C97" s="38"/>
      <c r="D97" s="38"/>
      <c r="E97" s="38"/>
    </row>
    <row r="98" spans="1:5" ht="15">
      <c r="A98" s="17" t="s">
        <v>9</v>
      </c>
      <c r="B98" s="6" t="s">
        <v>619</v>
      </c>
      <c r="C98" s="38"/>
      <c r="D98" s="38"/>
      <c r="E98" s="38"/>
    </row>
    <row r="99" spans="1:5" ht="15">
      <c r="A99" s="17" t="s">
        <v>10</v>
      </c>
      <c r="B99" s="6" t="s">
        <v>622</v>
      </c>
      <c r="C99" s="38"/>
      <c r="D99" s="38"/>
      <c r="E99" s="38"/>
    </row>
    <row r="100" spans="1:5" ht="15">
      <c r="A100" s="17" t="s">
        <v>11</v>
      </c>
      <c r="B100" s="6" t="s">
        <v>623</v>
      </c>
      <c r="C100" s="38"/>
      <c r="D100" s="38"/>
      <c r="E100" s="38"/>
    </row>
    <row r="101" spans="1:5" ht="15">
      <c r="A101" s="17" t="s">
        <v>630</v>
      </c>
      <c r="B101" s="6" t="s">
        <v>631</v>
      </c>
      <c r="C101" s="38"/>
      <c r="D101" s="38"/>
      <c r="E101" s="38"/>
    </row>
    <row r="102" spans="1:5" ht="15">
      <c r="A102" s="17" t="s">
        <v>632</v>
      </c>
      <c r="B102" s="6" t="s">
        <v>633</v>
      </c>
      <c r="C102" s="38"/>
      <c r="D102" s="38"/>
      <c r="E102" s="38"/>
    </row>
    <row r="103" spans="1:5" ht="15">
      <c r="A103" s="17" t="s">
        <v>634</v>
      </c>
      <c r="B103" s="6" t="s">
        <v>635</v>
      </c>
      <c r="C103" s="38"/>
      <c r="D103" s="38"/>
      <c r="E103" s="38"/>
    </row>
    <row r="104" spans="1:5" ht="15">
      <c r="A104" s="17" t="s">
        <v>12</v>
      </c>
      <c r="B104" s="6" t="s">
        <v>636</v>
      </c>
      <c r="C104" s="38"/>
      <c r="D104" s="38"/>
      <c r="E104" s="38"/>
    </row>
    <row r="105" spans="1:5" ht="15">
      <c r="A105" s="17" t="s">
        <v>13</v>
      </c>
      <c r="B105" s="6" t="s">
        <v>638</v>
      </c>
      <c r="C105" s="38"/>
      <c r="D105" s="38"/>
      <c r="E105" s="38"/>
    </row>
    <row r="106" spans="1:5" ht="15">
      <c r="A106" s="17" t="s">
        <v>14</v>
      </c>
      <c r="B106" s="6" t="s">
        <v>643</v>
      </c>
      <c r="C106" s="38"/>
      <c r="D106" s="38"/>
      <c r="E106" s="38"/>
    </row>
    <row r="107" spans="1:5" ht="15">
      <c r="A107" s="64" t="s">
        <v>38</v>
      </c>
      <c r="B107" s="65" t="s">
        <v>647</v>
      </c>
      <c r="C107" s="38"/>
      <c r="D107" s="38"/>
      <c r="E107" s="38"/>
    </row>
    <row r="108" spans="1:5" ht="15">
      <c r="A108" s="17" t="s">
        <v>659</v>
      </c>
      <c r="B108" s="6" t="s">
        <v>660</v>
      </c>
      <c r="C108" s="38"/>
      <c r="D108" s="38"/>
      <c r="E108" s="38"/>
    </row>
    <row r="109" spans="1:5" ht="15">
      <c r="A109" s="5" t="s">
        <v>18</v>
      </c>
      <c r="B109" s="6" t="s">
        <v>661</v>
      </c>
      <c r="C109" s="38"/>
      <c r="D109" s="38"/>
      <c r="E109" s="38"/>
    </row>
    <row r="110" spans="1:5" ht="15">
      <c r="A110" s="17" t="s">
        <v>19</v>
      </c>
      <c r="B110" s="6" t="s">
        <v>662</v>
      </c>
      <c r="C110" s="38"/>
      <c r="D110" s="38"/>
      <c r="E110" s="38"/>
    </row>
    <row r="111" spans="1:5" ht="15">
      <c r="A111" s="50" t="s">
        <v>40</v>
      </c>
      <c r="B111" s="65" t="s">
        <v>663</v>
      </c>
      <c r="C111" s="38"/>
      <c r="D111" s="38"/>
      <c r="E111" s="38"/>
    </row>
    <row r="112" spans="1:5" ht="15.75">
      <c r="A112" s="83" t="s">
        <v>138</v>
      </c>
      <c r="B112" s="88"/>
      <c r="C112" s="38"/>
      <c r="D112" s="38"/>
      <c r="E112" s="38"/>
    </row>
    <row r="113" spans="1:5" ht="15">
      <c r="A113" s="5" t="s">
        <v>569</v>
      </c>
      <c r="B113" s="6" t="s">
        <v>570</v>
      </c>
      <c r="C113" s="38"/>
      <c r="D113" s="38"/>
      <c r="E113" s="38"/>
    </row>
    <row r="114" spans="1:5" ht="15">
      <c r="A114" s="5" t="s">
        <v>571</v>
      </c>
      <c r="B114" s="6" t="s">
        <v>572</v>
      </c>
      <c r="C114" s="38"/>
      <c r="D114" s="38"/>
      <c r="E114" s="38"/>
    </row>
    <row r="115" spans="1:5" ht="15">
      <c r="A115" s="5" t="s">
        <v>918</v>
      </c>
      <c r="B115" s="6" t="s">
        <v>573</v>
      </c>
      <c r="C115" s="38"/>
      <c r="D115" s="38"/>
      <c r="E115" s="38"/>
    </row>
    <row r="116" spans="1:5" ht="15">
      <c r="A116" s="5" t="s">
        <v>919</v>
      </c>
      <c r="B116" s="6" t="s">
        <v>574</v>
      </c>
      <c r="C116" s="38"/>
      <c r="D116" s="38"/>
      <c r="E116" s="38"/>
    </row>
    <row r="117" spans="1:5" ht="15">
      <c r="A117" s="5" t="s">
        <v>920</v>
      </c>
      <c r="B117" s="6" t="s">
        <v>575</v>
      </c>
      <c r="C117" s="38"/>
      <c r="D117" s="38"/>
      <c r="E117" s="38"/>
    </row>
    <row r="118" spans="1:5" ht="15">
      <c r="A118" s="50" t="s">
        <v>34</v>
      </c>
      <c r="B118" s="65" t="s">
        <v>576</v>
      </c>
      <c r="C118" s="38"/>
      <c r="D118" s="38"/>
      <c r="E118" s="38"/>
    </row>
    <row r="119" spans="1:5" ht="15">
      <c r="A119" s="17" t="s">
        <v>15</v>
      </c>
      <c r="B119" s="6" t="s">
        <v>648</v>
      </c>
      <c r="C119" s="38"/>
      <c r="D119" s="38"/>
      <c r="E119" s="38"/>
    </row>
    <row r="120" spans="1:5" ht="15">
      <c r="A120" s="17" t="s">
        <v>16</v>
      </c>
      <c r="B120" s="6" t="s">
        <v>650</v>
      </c>
      <c r="C120" s="38"/>
      <c r="D120" s="38"/>
      <c r="E120" s="38"/>
    </row>
    <row r="121" spans="1:5" ht="15">
      <c r="A121" s="17" t="s">
        <v>652</v>
      </c>
      <c r="B121" s="6" t="s">
        <v>653</v>
      </c>
      <c r="C121" s="38"/>
      <c r="D121" s="38"/>
      <c r="E121" s="38"/>
    </row>
    <row r="122" spans="1:5" ht="15">
      <c r="A122" s="17" t="s">
        <v>17</v>
      </c>
      <c r="B122" s="6" t="s">
        <v>654</v>
      </c>
      <c r="C122" s="38"/>
      <c r="D122" s="38"/>
      <c r="E122" s="38"/>
    </row>
    <row r="123" spans="1:5" ht="15">
      <c r="A123" s="17" t="s">
        <v>656</v>
      </c>
      <c r="B123" s="6" t="s">
        <v>657</v>
      </c>
      <c r="C123" s="38"/>
      <c r="D123" s="38"/>
      <c r="E123" s="38"/>
    </row>
    <row r="124" spans="1:5" ht="15">
      <c r="A124" s="50" t="s">
        <v>39</v>
      </c>
      <c r="B124" s="65" t="s">
        <v>658</v>
      </c>
      <c r="C124" s="38"/>
      <c r="D124" s="38"/>
      <c r="E124" s="38"/>
    </row>
    <row r="125" spans="1:5" ht="15">
      <c r="A125" s="17" t="s">
        <v>664</v>
      </c>
      <c r="B125" s="6" t="s">
        <v>665</v>
      </c>
      <c r="C125" s="38"/>
      <c r="D125" s="38"/>
      <c r="E125" s="38"/>
    </row>
    <row r="126" spans="1:5" ht="15">
      <c r="A126" s="5" t="s">
        <v>20</v>
      </c>
      <c r="B126" s="6" t="s">
        <v>666</v>
      </c>
      <c r="C126" s="38"/>
      <c r="D126" s="38"/>
      <c r="E126" s="38"/>
    </row>
    <row r="127" spans="1:5" ht="15">
      <c r="A127" s="17" t="s">
        <v>21</v>
      </c>
      <c r="B127" s="6" t="s">
        <v>667</v>
      </c>
      <c r="C127" s="38"/>
      <c r="D127" s="38"/>
      <c r="E127" s="38"/>
    </row>
    <row r="128" spans="1:5" ht="15">
      <c r="A128" s="50" t="s">
        <v>42</v>
      </c>
      <c r="B128" s="65" t="s">
        <v>668</v>
      </c>
      <c r="C128" s="38"/>
      <c r="D128" s="38"/>
      <c r="E128" s="38"/>
    </row>
    <row r="129" spans="1:5" ht="15.75">
      <c r="A129" s="83" t="s">
        <v>137</v>
      </c>
      <c r="B129" s="88"/>
      <c r="C129" s="38"/>
      <c r="D129" s="38"/>
      <c r="E129" s="38"/>
    </row>
    <row r="130" spans="1:5" ht="15.75">
      <c r="A130" s="62" t="s">
        <v>41</v>
      </c>
      <c r="B130" s="46" t="s">
        <v>669</v>
      </c>
      <c r="C130" s="38"/>
      <c r="D130" s="38"/>
      <c r="E130" s="38"/>
    </row>
    <row r="131" spans="1:5" ht="15.75">
      <c r="A131" s="87" t="s">
        <v>190</v>
      </c>
      <c r="B131" s="86"/>
      <c r="C131" s="38"/>
      <c r="D131" s="38"/>
      <c r="E131" s="38"/>
    </row>
    <row r="132" spans="1:5" ht="15.75">
      <c r="A132" s="87" t="s">
        <v>191</v>
      </c>
      <c r="B132" s="86"/>
      <c r="C132" s="38"/>
      <c r="D132" s="38"/>
      <c r="E132" s="38"/>
    </row>
    <row r="133" spans="1:5" ht="15">
      <c r="A133" s="20" t="s">
        <v>43</v>
      </c>
      <c r="B133" s="9" t="s">
        <v>674</v>
      </c>
      <c r="C133" s="38"/>
      <c r="D133" s="38"/>
      <c r="E133" s="38"/>
    </row>
    <row r="134" spans="1:5" ht="15">
      <c r="A134" s="18" t="s">
        <v>44</v>
      </c>
      <c r="B134" s="9" t="s">
        <v>681</v>
      </c>
      <c r="C134" s="38"/>
      <c r="D134" s="38"/>
      <c r="E134" s="38"/>
    </row>
    <row r="135" spans="1:5" ht="15">
      <c r="A135" s="5" t="s">
        <v>188</v>
      </c>
      <c r="B135" s="5" t="s">
        <v>682</v>
      </c>
      <c r="C135" s="38"/>
      <c r="D135" s="38"/>
      <c r="E135" s="38"/>
    </row>
    <row r="136" spans="1:5" ht="15">
      <c r="A136" s="5" t="s">
        <v>189</v>
      </c>
      <c r="B136" s="5" t="s">
        <v>682</v>
      </c>
      <c r="C136" s="38"/>
      <c r="D136" s="38"/>
      <c r="E136" s="38"/>
    </row>
    <row r="137" spans="1:5" ht="15">
      <c r="A137" s="5" t="s">
        <v>186</v>
      </c>
      <c r="B137" s="5" t="s">
        <v>683</v>
      </c>
      <c r="C137" s="38"/>
      <c r="D137" s="38"/>
      <c r="E137" s="38"/>
    </row>
    <row r="138" spans="1:5" ht="15">
      <c r="A138" s="5" t="s">
        <v>187</v>
      </c>
      <c r="B138" s="5" t="s">
        <v>683</v>
      </c>
      <c r="C138" s="38"/>
      <c r="D138" s="38"/>
      <c r="E138" s="38"/>
    </row>
    <row r="139" spans="1:5" ht="15">
      <c r="A139" s="9" t="s">
        <v>45</v>
      </c>
      <c r="B139" s="9" t="s">
        <v>684</v>
      </c>
      <c r="C139" s="38"/>
      <c r="D139" s="38"/>
      <c r="E139" s="38"/>
    </row>
    <row r="140" spans="1:5" ht="15">
      <c r="A140" s="48" t="s">
        <v>685</v>
      </c>
      <c r="B140" s="5" t="s">
        <v>686</v>
      </c>
      <c r="C140" s="38"/>
      <c r="D140" s="38"/>
      <c r="E140" s="38"/>
    </row>
    <row r="141" spans="1:5" ht="15">
      <c r="A141" s="48" t="s">
        <v>687</v>
      </c>
      <c r="B141" s="5" t="s">
        <v>688</v>
      </c>
      <c r="C141" s="38"/>
      <c r="D141" s="38"/>
      <c r="E141" s="38"/>
    </row>
    <row r="142" spans="1:5" ht="15">
      <c r="A142" s="48" t="s">
        <v>689</v>
      </c>
      <c r="B142" s="5" t="s">
        <v>690</v>
      </c>
      <c r="C142" s="38"/>
      <c r="D142" s="38"/>
      <c r="E142" s="38"/>
    </row>
    <row r="143" spans="1:5" ht="15">
      <c r="A143" s="48" t="s">
        <v>691</v>
      </c>
      <c r="B143" s="5" t="s">
        <v>692</v>
      </c>
      <c r="C143" s="38"/>
      <c r="D143" s="38"/>
      <c r="E143" s="38"/>
    </row>
    <row r="144" spans="1:5" ht="15">
      <c r="A144" s="17" t="s">
        <v>27</v>
      </c>
      <c r="B144" s="5" t="s">
        <v>693</v>
      </c>
      <c r="C144" s="38"/>
      <c r="D144" s="38"/>
      <c r="E144" s="38"/>
    </row>
    <row r="145" spans="1:5" ht="15">
      <c r="A145" s="20" t="s">
        <v>46</v>
      </c>
      <c r="B145" s="9" t="s">
        <v>695</v>
      </c>
      <c r="C145" s="38"/>
      <c r="D145" s="38"/>
      <c r="E145" s="38"/>
    </row>
    <row r="146" spans="1:5" ht="15">
      <c r="A146" s="17" t="s">
        <v>696</v>
      </c>
      <c r="B146" s="5" t="s">
        <v>697</v>
      </c>
      <c r="C146" s="38"/>
      <c r="D146" s="38"/>
      <c r="E146" s="38"/>
    </row>
    <row r="147" spans="1:5" ht="15">
      <c r="A147" s="17" t="s">
        <v>698</v>
      </c>
      <c r="B147" s="5" t="s">
        <v>699</v>
      </c>
      <c r="C147" s="38"/>
      <c r="D147" s="38"/>
      <c r="E147" s="38"/>
    </row>
    <row r="148" spans="1:5" ht="15">
      <c r="A148" s="48" t="s">
        <v>700</v>
      </c>
      <c r="B148" s="5" t="s">
        <v>701</v>
      </c>
      <c r="C148" s="38"/>
      <c r="D148" s="38"/>
      <c r="E148" s="38"/>
    </row>
    <row r="149" spans="1:5" ht="15">
      <c r="A149" s="48" t="s">
        <v>28</v>
      </c>
      <c r="B149" s="5" t="s">
        <v>702</v>
      </c>
      <c r="C149" s="38"/>
      <c r="D149" s="38"/>
      <c r="E149" s="38"/>
    </row>
    <row r="150" spans="1:5" ht="15">
      <c r="A150" s="18" t="s">
        <v>47</v>
      </c>
      <c r="B150" s="9" t="s">
        <v>703</v>
      </c>
      <c r="C150" s="38"/>
      <c r="D150" s="38"/>
      <c r="E150" s="38"/>
    </row>
    <row r="151" spans="1:5" ht="15">
      <c r="A151" s="20" t="s">
        <v>704</v>
      </c>
      <c r="B151" s="9" t="s">
        <v>705</v>
      </c>
      <c r="C151" s="38"/>
      <c r="D151" s="38"/>
      <c r="E151" s="38"/>
    </row>
    <row r="152" spans="1:5" ht="15.75">
      <c r="A152" s="51" t="s">
        <v>48</v>
      </c>
      <c r="B152" s="52" t="s">
        <v>706</v>
      </c>
      <c r="C152" s="38"/>
      <c r="D152" s="38"/>
      <c r="E152" s="38"/>
    </row>
    <row r="153" spans="1:5" ht="15.75">
      <c r="A153" s="56" t="s">
        <v>30</v>
      </c>
      <c r="B153" s="57"/>
      <c r="C153" s="38"/>
      <c r="D153" s="38"/>
      <c r="E153" s="38"/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A1">
      <selection activeCell="A12" sqref="A12:A19"/>
    </sheetView>
  </sheetViews>
  <sheetFormatPr defaultColWidth="9.140625" defaultRowHeight="15"/>
  <cols>
    <col min="1" max="1" width="91.140625" style="0" customWidth="1"/>
    <col min="3" max="3" width="14.140625" style="0" bestFit="1" customWidth="1"/>
    <col min="4" max="4" width="15.00390625" style="0" customWidth="1"/>
    <col min="5" max="5" width="15.421875" style="0" customWidth="1"/>
    <col min="6" max="6" width="14.28125" style="0" customWidth="1"/>
    <col min="7" max="7" width="16.00390625" style="0" customWidth="1"/>
    <col min="8" max="8" width="14.421875" style="0" customWidth="1"/>
    <col min="9" max="9" width="14.57421875" style="0" customWidth="1"/>
    <col min="10" max="10" width="15.28125" style="0" bestFit="1" customWidth="1"/>
    <col min="11" max="11" width="16.140625" style="0" bestFit="1" customWidth="1"/>
    <col min="12" max="12" width="14.00390625" style="0" customWidth="1"/>
    <col min="13" max="13" width="14.421875" style="0" bestFit="1" customWidth="1"/>
    <col min="14" max="14" width="14.7109375" style="0" bestFit="1" customWidth="1"/>
    <col min="15" max="15" width="17.57421875" style="0" customWidth="1"/>
    <col min="16" max="16" width="19.28125" style="0" bestFit="1" customWidth="1"/>
  </cols>
  <sheetData>
    <row r="1" spans="1:15" ht="28.5" customHeight="1">
      <c r="A1" s="314" t="s">
        <v>760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</row>
    <row r="2" spans="1:15" ht="26.25" customHeight="1">
      <c r="A2" s="302" t="s">
        <v>747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20.25" customHeight="1">
      <c r="A3" s="303" t="s">
        <v>119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</row>
    <row r="4" ht="15">
      <c r="A4" s="150" t="s">
        <v>230</v>
      </c>
    </row>
    <row r="5" spans="1:17" ht="25.5">
      <c r="A5" s="2" t="s">
        <v>357</v>
      </c>
      <c r="B5" s="3" t="s">
        <v>358</v>
      </c>
      <c r="C5" s="108" t="s">
        <v>244</v>
      </c>
      <c r="D5" s="108" t="s">
        <v>245</v>
      </c>
      <c r="E5" s="108" t="s">
        <v>246</v>
      </c>
      <c r="F5" s="108" t="s">
        <v>247</v>
      </c>
      <c r="G5" s="108" t="s">
        <v>248</v>
      </c>
      <c r="H5" s="108" t="s">
        <v>249</v>
      </c>
      <c r="I5" s="108" t="s">
        <v>250</v>
      </c>
      <c r="J5" s="108" t="s">
        <v>251</v>
      </c>
      <c r="K5" s="108" t="s">
        <v>252</v>
      </c>
      <c r="L5" s="108" t="s">
        <v>253</v>
      </c>
      <c r="M5" s="108" t="s">
        <v>254</v>
      </c>
      <c r="N5" s="108" t="s">
        <v>255</v>
      </c>
      <c r="O5" s="109" t="s">
        <v>231</v>
      </c>
      <c r="P5" s="4"/>
      <c r="Q5" s="4"/>
    </row>
    <row r="6" spans="1:17" ht="15">
      <c r="A6" s="39" t="s">
        <v>359</v>
      </c>
      <c r="B6" s="40" t="s">
        <v>360</v>
      </c>
      <c r="C6" s="197">
        <v>757445</v>
      </c>
      <c r="D6" s="197">
        <v>757445</v>
      </c>
      <c r="E6" s="197">
        <v>570561</v>
      </c>
      <c r="F6" s="197">
        <v>570561</v>
      </c>
      <c r="G6" s="197">
        <v>570561</v>
      </c>
      <c r="H6" s="197">
        <v>570561</v>
      </c>
      <c r="I6" s="197">
        <v>570561</v>
      </c>
      <c r="J6" s="197">
        <v>570561</v>
      </c>
      <c r="K6" s="197">
        <v>570561</v>
      </c>
      <c r="L6" s="197">
        <v>570561</v>
      </c>
      <c r="M6" s="197">
        <v>1021595</v>
      </c>
      <c r="N6" s="197">
        <v>1021601</v>
      </c>
      <c r="O6" s="197">
        <f>SUM(C6:N6)</f>
        <v>8122574</v>
      </c>
      <c r="P6" s="4"/>
      <c r="Q6" s="4"/>
    </row>
    <row r="7" spans="1:17" ht="15" hidden="1">
      <c r="A7" s="39" t="s">
        <v>361</v>
      </c>
      <c r="B7" s="41" t="s">
        <v>362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4"/>
      <c r="Q7" s="4"/>
    </row>
    <row r="8" spans="1:17" ht="15" hidden="1">
      <c r="A8" s="39" t="s">
        <v>363</v>
      </c>
      <c r="B8" s="41" t="s">
        <v>364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4"/>
      <c r="Q8" s="4"/>
    </row>
    <row r="9" spans="1:17" ht="15" hidden="1">
      <c r="A9" s="42" t="s">
        <v>365</v>
      </c>
      <c r="B9" s="41" t="s">
        <v>366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4"/>
      <c r="Q9" s="4"/>
    </row>
    <row r="10" spans="1:17" ht="15" hidden="1">
      <c r="A10" s="42" t="s">
        <v>367</v>
      </c>
      <c r="B10" s="41" t="s">
        <v>368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4"/>
      <c r="Q10" s="4"/>
    </row>
    <row r="11" spans="1:17" ht="15" hidden="1">
      <c r="A11" s="42" t="s">
        <v>369</v>
      </c>
      <c r="B11" s="41" t="s">
        <v>370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4"/>
      <c r="Q11" s="4"/>
    </row>
    <row r="12" spans="1:17" ht="15">
      <c r="A12" s="42" t="s">
        <v>371</v>
      </c>
      <c r="B12" s="41" t="s">
        <v>372</v>
      </c>
      <c r="C12" s="197">
        <v>40846</v>
      </c>
      <c r="D12" s="197">
        <v>40846</v>
      </c>
      <c r="E12" s="197">
        <v>40846</v>
      </c>
      <c r="F12" s="197">
        <v>40846</v>
      </c>
      <c r="G12" s="197">
        <v>40846</v>
      </c>
      <c r="H12" s="197">
        <v>40846</v>
      </c>
      <c r="I12" s="197">
        <v>40846</v>
      </c>
      <c r="J12" s="197">
        <v>40846</v>
      </c>
      <c r="K12" s="197">
        <v>40846</v>
      </c>
      <c r="L12" s="197">
        <v>40846</v>
      </c>
      <c r="M12" s="197">
        <v>126846</v>
      </c>
      <c r="N12" s="197">
        <v>126846</v>
      </c>
      <c r="O12" s="197">
        <f>SUM(C12:N12)</f>
        <v>662152</v>
      </c>
      <c r="P12" s="4"/>
      <c r="Q12" s="4"/>
    </row>
    <row r="13" spans="1:17" ht="15" hidden="1">
      <c r="A13" s="42" t="s">
        <v>373</v>
      </c>
      <c r="B13" s="41" t="s">
        <v>374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4"/>
      <c r="Q13" s="4"/>
    </row>
    <row r="14" spans="1:17" ht="15" hidden="1">
      <c r="A14" s="5" t="s">
        <v>375</v>
      </c>
      <c r="B14" s="41" t="s">
        <v>376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4"/>
      <c r="Q14" s="4"/>
    </row>
    <row r="15" spans="1:17" ht="15" hidden="1">
      <c r="A15" s="5" t="s">
        <v>377</v>
      </c>
      <c r="B15" s="41" t="s">
        <v>378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4"/>
      <c r="Q15" s="4"/>
    </row>
    <row r="16" spans="1:17" ht="15" hidden="1">
      <c r="A16" s="5" t="s">
        <v>379</v>
      </c>
      <c r="B16" s="41" t="s">
        <v>380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4"/>
      <c r="Q16" s="4"/>
    </row>
    <row r="17" spans="1:17" ht="15" hidden="1">
      <c r="A17" s="5" t="s">
        <v>381</v>
      </c>
      <c r="B17" s="41" t="s">
        <v>382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4"/>
      <c r="Q17" s="4"/>
    </row>
    <row r="18" spans="1:17" ht="15" hidden="1">
      <c r="A18" s="5" t="s">
        <v>841</v>
      </c>
      <c r="B18" s="41" t="s">
        <v>383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4"/>
      <c r="Q18" s="4"/>
    </row>
    <row r="19" spans="1:17" ht="15">
      <c r="A19" s="5" t="s">
        <v>841</v>
      </c>
      <c r="B19" s="41" t="s">
        <v>383</v>
      </c>
      <c r="C19" s="197">
        <v>41071</v>
      </c>
      <c r="D19" s="197">
        <v>41071</v>
      </c>
      <c r="E19" s="197">
        <v>41071</v>
      </c>
      <c r="F19" s="197">
        <v>41071</v>
      </c>
      <c r="G19" s="197">
        <v>41071</v>
      </c>
      <c r="H19" s="197">
        <v>41071</v>
      </c>
      <c r="I19" s="197">
        <v>41071</v>
      </c>
      <c r="J19" s="197">
        <v>41071</v>
      </c>
      <c r="K19" s="197">
        <v>41071</v>
      </c>
      <c r="L19" s="197">
        <v>41071</v>
      </c>
      <c r="M19" s="197">
        <v>195148</v>
      </c>
      <c r="N19" s="197">
        <v>195157</v>
      </c>
      <c r="O19" s="197">
        <f>SUM(C19:N19)</f>
        <v>801015</v>
      </c>
      <c r="P19" s="4"/>
      <c r="Q19" s="4"/>
    </row>
    <row r="20" spans="1:17" ht="15">
      <c r="A20" s="43" t="s">
        <v>708</v>
      </c>
      <c r="B20" s="44" t="s">
        <v>385</v>
      </c>
      <c r="C20" s="197">
        <f aca="true" t="shared" si="0" ref="C20:O20">SUM(C6:C19)</f>
        <v>839362</v>
      </c>
      <c r="D20" s="197">
        <f t="shared" si="0"/>
        <v>839362</v>
      </c>
      <c r="E20" s="197">
        <f t="shared" si="0"/>
        <v>652478</v>
      </c>
      <c r="F20" s="197">
        <f t="shared" si="0"/>
        <v>652478</v>
      </c>
      <c r="G20" s="197">
        <f t="shared" si="0"/>
        <v>652478</v>
      </c>
      <c r="H20" s="197">
        <f t="shared" si="0"/>
        <v>652478</v>
      </c>
      <c r="I20" s="197">
        <f t="shared" si="0"/>
        <v>652478</v>
      </c>
      <c r="J20" s="197">
        <f t="shared" si="0"/>
        <v>652478</v>
      </c>
      <c r="K20" s="197">
        <f t="shared" si="0"/>
        <v>652478</v>
      </c>
      <c r="L20" s="197">
        <f t="shared" si="0"/>
        <v>652478</v>
      </c>
      <c r="M20" s="197">
        <f t="shared" si="0"/>
        <v>1343589</v>
      </c>
      <c r="N20" s="197">
        <f t="shared" si="0"/>
        <v>1343604</v>
      </c>
      <c r="O20" s="197">
        <f t="shared" si="0"/>
        <v>9585741</v>
      </c>
      <c r="P20" s="200"/>
      <c r="Q20" s="4"/>
    </row>
    <row r="21" spans="1:17" ht="15">
      <c r="A21" s="5" t="s">
        <v>386</v>
      </c>
      <c r="B21" s="41" t="s">
        <v>387</v>
      </c>
      <c r="C21" s="197">
        <v>284211</v>
      </c>
      <c r="D21" s="197">
        <v>284211</v>
      </c>
      <c r="E21" s="197">
        <v>284211</v>
      </c>
      <c r="F21" s="197">
        <v>284211</v>
      </c>
      <c r="G21" s="197">
        <v>284211</v>
      </c>
      <c r="H21" s="197">
        <v>284211</v>
      </c>
      <c r="I21" s="197">
        <v>284211</v>
      </c>
      <c r="J21" s="197">
        <v>284211</v>
      </c>
      <c r="K21" s="197">
        <v>284211</v>
      </c>
      <c r="L21" s="197">
        <v>284211</v>
      </c>
      <c r="M21" s="197">
        <v>284211</v>
      </c>
      <c r="N21" s="197">
        <v>284211</v>
      </c>
      <c r="O21" s="197">
        <f>SUM(C21:N21)</f>
        <v>3410532</v>
      </c>
      <c r="P21" s="150"/>
      <c r="Q21" s="4"/>
    </row>
    <row r="22" spans="1:17" ht="15">
      <c r="A22" s="5" t="s">
        <v>388</v>
      </c>
      <c r="B22" s="41" t="s">
        <v>389</v>
      </c>
      <c r="C22" s="197"/>
      <c r="D22" s="197"/>
      <c r="E22" s="197"/>
      <c r="F22" s="197"/>
      <c r="G22" s="197"/>
      <c r="H22" s="197"/>
      <c r="I22" s="197"/>
      <c r="J22" s="197"/>
      <c r="K22" s="197">
        <v>164600</v>
      </c>
      <c r="L22" s="197">
        <v>164600</v>
      </c>
      <c r="M22" s="197">
        <v>164600</v>
      </c>
      <c r="N22" s="197">
        <v>164600</v>
      </c>
      <c r="O22" s="197">
        <f>SUM(K22:N22)</f>
        <v>658400</v>
      </c>
      <c r="P22" s="4"/>
      <c r="Q22" s="4"/>
    </row>
    <row r="23" spans="1:17" ht="15">
      <c r="A23" s="6" t="s">
        <v>390</v>
      </c>
      <c r="B23" s="41" t="s">
        <v>391</v>
      </c>
      <c r="C23" s="197"/>
      <c r="D23" s="197"/>
      <c r="E23" s="197">
        <v>30000</v>
      </c>
      <c r="F23" s="197">
        <v>30000</v>
      </c>
      <c r="G23" s="197">
        <v>30000</v>
      </c>
      <c r="H23" s="197">
        <v>30000</v>
      </c>
      <c r="I23" s="197">
        <v>30000</v>
      </c>
      <c r="J23" s="197">
        <v>30000</v>
      </c>
      <c r="K23" s="197">
        <v>30000</v>
      </c>
      <c r="L23" s="197">
        <v>30000</v>
      </c>
      <c r="M23" s="197">
        <v>30000</v>
      </c>
      <c r="N23" s="197">
        <v>30000</v>
      </c>
      <c r="O23" s="197">
        <f>SUM(C23:N23)</f>
        <v>300000</v>
      </c>
      <c r="P23" s="4"/>
      <c r="Q23" s="4"/>
    </row>
    <row r="24" spans="1:17" ht="15">
      <c r="A24" s="9" t="s">
        <v>709</v>
      </c>
      <c r="B24" s="44" t="s">
        <v>392</v>
      </c>
      <c r="C24" s="197">
        <f>SUM(C21:C23)</f>
        <v>284211</v>
      </c>
      <c r="D24" s="197">
        <f aca="true" t="shared" si="1" ref="D24:M24">SUM(D21:D23)</f>
        <v>284211</v>
      </c>
      <c r="E24" s="197">
        <f t="shared" si="1"/>
        <v>314211</v>
      </c>
      <c r="F24" s="197">
        <f t="shared" si="1"/>
        <v>314211</v>
      </c>
      <c r="G24" s="197">
        <f t="shared" si="1"/>
        <v>314211</v>
      </c>
      <c r="H24" s="197">
        <f t="shared" si="1"/>
        <v>314211</v>
      </c>
      <c r="I24" s="197">
        <f t="shared" si="1"/>
        <v>314211</v>
      </c>
      <c r="J24" s="197">
        <f t="shared" si="1"/>
        <v>314211</v>
      </c>
      <c r="K24" s="197">
        <f t="shared" si="1"/>
        <v>478811</v>
      </c>
      <c r="L24" s="197">
        <f t="shared" si="1"/>
        <v>478811</v>
      </c>
      <c r="M24" s="197">
        <f t="shared" si="1"/>
        <v>478811</v>
      </c>
      <c r="N24" s="197">
        <f>SUM(N21:N23)</f>
        <v>478811</v>
      </c>
      <c r="O24" s="197">
        <f>SUM(O21:O23)</f>
        <v>4368932</v>
      </c>
      <c r="P24" s="200"/>
      <c r="Q24" s="4"/>
    </row>
    <row r="25" spans="1:17" ht="15">
      <c r="A25" s="66" t="s">
        <v>911</v>
      </c>
      <c r="B25" s="67" t="s">
        <v>393</v>
      </c>
      <c r="C25" s="198">
        <f>SUM(C24,C20)</f>
        <v>1123573</v>
      </c>
      <c r="D25" s="198">
        <f>SUM(D24,D20)</f>
        <v>1123573</v>
      </c>
      <c r="E25" s="198">
        <f>SUM(E20+E24)</f>
        <v>966689</v>
      </c>
      <c r="F25" s="198">
        <f>SUM(F20+F24)</f>
        <v>966689</v>
      </c>
      <c r="G25" s="198">
        <f>SUM(G20+G24)</f>
        <v>966689</v>
      </c>
      <c r="H25" s="198">
        <f aca="true" t="shared" si="2" ref="H25:M25">SUM(H20+H24)</f>
        <v>966689</v>
      </c>
      <c r="I25" s="198">
        <f t="shared" si="2"/>
        <v>966689</v>
      </c>
      <c r="J25" s="198">
        <f t="shared" si="2"/>
        <v>966689</v>
      </c>
      <c r="K25" s="198">
        <f t="shared" si="2"/>
        <v>1131289</v>
      </c>
      <c r="L25" s="198">
        <f t="shared" si="2"/>
        <v>1131289</v>
      </c>
      <c r="M25" s="198">
        <f t="shared" si="2"/>
        <v>1822400</v>
      </c>
      <c r="N25" s="198">
        <f>SUM(N20+N24)</f>
        <v>1822415</v>
      </c>
      <c r="O25" s="198">
        <f>SUM(O20+O24)</f>
        <v>13954673</v>
      </c>
      <c r="P25" s="200"/>
      <c r="Q25" s="4"/>
    </row>
    <row r="26" spans="1:17" ht="15">
      <c r="A26" s="50" t="s">
        <v>842</v>
      </c>
      <c r="B26" s="67" t="s">
        <v>394</v>
      </c>
      <c r="C26" s="198">
        <v>313838</v>
      </c>
      <c r="D26" s="198">
        <v>313838</v>
      </c>
      <c r="E26" s="198">
        <v>318777</v>
      </c>
      <c r="F26" s="198">
        <v>318777</v>
      </c>
      <c r="G26" s="198">
        <v>318777</v>
      </c>
      <c r="H26" s="198">
        <v>318777</v>
      </c>
      <c r="I26" s="198">
        <v>318777</v>
      </c>
      <c r="J26" s="198">
        <v>318777</v>
      </c>
      <c r="K26" s="198">
        <v>318777</v>
      </c>
      <c r="L26" s="198">
        <v>318777</v>
      </c>
      <c r="M26" s="198">
        <v>438863</v>
      </c>
      <c r="N26" s="198">
        <v>438871</v>
      </c>
      <c r="O26" s="198">
        <f>SUM(C26:N26)</f>
        <v>4055626</v>
      </c>
      <c r="P26" s="4"/>
      <c r="Q26" s="4"/>
    </row>
    <row r="27" spans="1:17" ht="15">
      <c r="A27" s="5" t="s">
        <v>395</v>
      </c>
      <c r="B27" s="41" t="s">
        <v>396</v>
      </c>
      <c r="C27" s="197">
        <v>5000</v>
      </c>
      <c r="D27" s="197">
        <v>5000</v>
      </c>
      <c r="E27" s="197">
        <v>5000</v>
      </c>
      <c r="F27" s="197">
        <v>5000</v>
      </c>
      <c r="G27" s="197">
        <v>5000</v>
      </c>
      <c r="H27" s="197">
        <v>5000</v>
      </c>
      <c r="I27" s="197">
        <v>20000</v>
      </c>
      <c r="J27" s="197">
        <v>50000</v>
      </c>
      <c r="K27" s="197">
        <v>50000</v>
      </c>
      <c r="L27" s="197">
        <v>50000</v>
      </c>
      <c r="M27" s="197">
        <v>50000</v>
      </c>
      <c r="N27" s="197">
        <v>50000</v>
      </c>
      <c r="O27" s="197">
        <f>SUM(C27:N27)</f>
        <v>300000</v>
      </c>
      <c r="P27" s="4"/>
      <c r="Q27" s="4"/>
    </row>
    <row r="28" spans="1:17" ht="15">
      <c r="A28" s="5" t="s">
        <v>397</v>
      </c>
      <c r="B28" s="41" t="s">
        <v>398</v>
      </c>
      <c r="C28" s="197">
        <v>420420</v>
      </c>
      <c r="D28" s="197">
        <v>420420</v>
      </c>
      <c r="E28" s="197">
        <v>420420</v>
      </c>
      <c r="F28" s="197">
        <v>420420</v>
      </c>
      <c r="G28" s="197">
        <v>420420</v>
      </c>
      <c r="H28" s="197">
        <v>350420</v>
      </c>
      <c r="I28" s="197">
        <v>390420</v>
      </c>
      <c r="J28" s="197">
        <v>390420</v>
      </c>
      <c r="K28" s="197">
        <v>390420</v>
      </c>
      <c r="L28" s="197">
        <v>390420</v>
      </c>
      <c r="M28" s="197">
        <v>390420</v>
      </c>
      <c r="N28" s="197">
        <v>390380</v>
      </c>
      <c r="O28" s="197">
        <f>SUM(C28:N28)</f>
        <v>4795000</v>
      </c>
      <c r="P28" s="4"/>
      <c r="Q28" s="4"/>
    </row>
    <row r="29" spans="1:17" ht="15">
      <c r="A29" s="5" t="s">
        <v>399</v>
      </c>
      <c r="B29" s="41" t="s">
        <v>400</v>
      </c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4"/>
      <c r="Q29" s="4"/>
    </row>
    <row r="30" spans="1:17" ht="15">
      <c r="A30" s="9" t="s">
        <v>719</v>
      </c>
      <c r="B30" s="44" t="s">
        <v>401</v>
      </c>
      <c r="C30" s="197">
        <f>SUM(C27:C29)</f>
        <v>425420</v>
      </c>
      <c r="D30" s="197">
        <f>SUM(D27:D29)</f>
        <v>425420</v>
      </c>
      <c r="E30" s="197">
        <f aca="true" t="shared" si="3" ref="E30:M30">SUM(E27:E29)</f>
        <v>425420</v>
      </c>
      <c r="F30" s="197">
        <f t="shared" si="3"/>
        <v>425420</v>
      </c>
      <c r="G30" s="197">
        <f t="shared" si="3"/>
        <v>425420</v>
      </c>
      <c r="H30" s="197">
        <f t="shared" si="3"/>
        <v>355420</v>
      </c>
      <c r="I30" s="197">
        <f t="shared" si="3"/>
        <v>410420</v>
      </c>
      <c r="J30" s="197">
        <f t="shared" si="3"/>
        <v>440420</v>
      </c>
      <c r="K30" s="197">
        <f t="shared" si="3"/>
        <v>440420</v>
      </c>
      <c r="L30" s="197">
        <f t="shared" si="3"/>
        <v>440420</v>
      </c>
      <c r="M30" s="197">
        <f t="shared" si="3"/>
        <v>440420</v>
      </c>
      <c r="N30" s="197">
        <f>SUM(N27:N29)</f>
        <v>440380</v>
      </c>
      <c r="O30" s="197">
        <f>SUM(O27:O29)</f>
        <v>5095000</v>
      </c>
      <c r="P30" s="200"/>
      <c r="Q30" s="4"/>
    </row>
    <row r="31" spans="1:17" ht="15">
      <c r="A31" s="5" t="s">
        <v>402</v>
      </c>
      <c r="B31" s="41" t="s">
        <v>403</v>
      </c>
      <c r="C31" s="197">
        <v>16300</v>
      </c>
      <c r="D31" s="197">
        <v>16700</v>
      </c>
      <c r="E31" s="197">
        <v>16700</v>
      </c>
      <c r="F31" s="197">
        <v>16700</v>
      </c>
      <c r="G31" s="197">
        <v>16700</v>
      </c>
      <c r="H31" s="197">
        <v>16700</v>
      </c>
      <c r="I31" s="197">
        <v>16700</v>
      </c>
      <c r="J31" s="197">
        <v>16700</v>
      </c>
      <c r="K31" s="197">
        <v>16700</v>
      </c>
      <c r="L31" s="197">
        <v>16700</v>
      </c>
      <c r="M31" s="197">
        <v>16700</v>
      </c>
      <c r="N31" s="197">
        <v>16700</v>
      </c>
      <c r="O31" s="197">
        <f>SUM(C31:N31)</f>
        <v>200000</v>
      </c>
      <c r="P31" s="4"/>
      <c r="Q31" s="4"/>
    </row>
    <row r="32" spans="1:17" ht="15">
      <c r="A32" s="5" t="s">
        <v>404</v>
      </c>
      <c r="B32" s="41" t="s">
        <v>405</v>
      </c>
      <c r="C32" s="197">
        <v>38700</v>
      </c>
      <c r="D32" s="197">
        <v>38300</v>
      </c>
      <c r="E32" s="197">
        <v>38300</v>
      </c>
      <c r="F32" s="197">
        <v>38300</v>
      </c>
      <c r="G32" s="197">
        <v>38300</v>
      </c>
      <c r="H32" s="197">
        <v>38300</v>
      </c>
      <c r="I32" s="197">
        <v>38300</v>
      </c>
      <c r="J32" s="197">
        <v>38300</v>
      </c>
      <c r="K32" s="197">
        <v>38300</v>
      </c>
      <c r="L32" s="197">
        <v>38300</v>
      </c>
      <c r="M32" s="197">
        <v>38300</v>
      </c>
      <c r="N32" s="197">
        <v>138300</v>
      </c>
      <c r="O32" s="197">
        <f>SUM(C32:N32)</f>
        <v>560000</v>
      </c>
      <c r="P32" s="4"/>
      <c r="Q32" s="4"/>
    </row>
    <row r="33" spans="1:17" ht="15">
      <c r="A33" s="9" t="s">
        <v>912</v>
      </c>
      <c r="B33" s="44" t="s">
        <v>406</v>
      </c>
      <c r="C33" s="197">
        <f>SUM(C31:C32)</f>
        <v>55000</v>
      </c>
      <c r="D33" s="197">
        <f>SUM(D31:D32)</f>
        <v>55000</v>
      </c>
      <c r="E33" s="197">
        <f aca="true" t="shared" si="4" ref="E33:N33">SUM(E31:E32)</f>
        <v>55000</v>
      </c>
      <c r="F33" s="197">
        <f t="shared" si="4"/>
        <v>55000</v>
      </c>
      <c r="G33" s="197">
        <f t="shared" si="4"/>
        <v>55000</v>
      </c>
      <c r="H33" s="197">
        <f t="shared" si="4"/>
        <v>55000</v>
      </c>
      <c r="I33" s="197">
        <f t="shared" si="4"/>
        <v>55000</v>
      </c>
      <c r="J33" s="197">
        <f t="shared" si="4"/>
        <v>55000</v>
      </c>
      <c r="K33" s="197">
        <f t="shared" si="4"/>
        <v>55000</v>
      </c>
      <c r="L33" s="197">
        <f t="shared" si="4"/>
        <v>55000</v>
      </c>
      <c r="M33" s="197">
        <f t="shared" si="4"/>
        <v>55000</v>
      </c>
      <c r="N33" s="197">
        <f t="shared" si="4"/>
        <v>155000</v>
      </c>
      <c r="O33" s="197">
        <f>SUM(O31:O32)</f>
        <v>760000</v>
      </c>
      <c r="P33" s="200"/>
      <c r="Q33" s="4"/>
    </row>
    <row r="34" spans="1:17" ht="15">
      <c r="A34" s="5" t="s">
        <v>407</v>
      </c>
      <c r="B34" s="41" t="s">
        <v>408</v>
      </c>
      <c r="C34" s="197">
        <v>464200</v>
      </c>
      <c r="D34" s="197">
        <v>464200</v>
      </c>
      <c r="E34" s="197">
        <v>464200</v>
      </c>
      <c r="F34" s="197">
        <v>464200</v>
      </c>
      <c r="G34" s="197">
        <v>464200</v>
      </c>
      <c r="H34" s="197">
        <v>464200</v>
      </c>
      <c r="I34" s="197">
        <v>464200</v>
      </c>
      <c r="J34" s="197">
        <v>464200</v>
      </c>
      <c r="K34" s="197">
        <v>464200</v>
      </c>
      <c r="L34" s="197">
        <v>464200</v>
      </c>
      <c r="M34" s="197">
        <v>464000</v>
      </c>
      <c r="N34" s="197">
        <v>464000</v>
      </c>
      <c r="O34" s="197">
        <f aca="true" t="shared" si="5" ref="O34:O40">SUM(C34:N34)</f>
        <v>5570000</v>
      </c>
      <c r="P34" s="4"/>
      <c r="Q34" s="4"/>
    </row>
    <row r="35" spans="1:17" ht="15">
      <c r="A35" s="5" t="s">
        <v>409</v>
      </c>
      <c r="B35" s="41" t="s">
        <v>410</v>
      </c>
      <c r="C35" s="197">
        <v>1515678</v>
      </c>
      <c r="D35" s="197">
        <v>1515678</v>
      </c>
      <c r="E35" s="197">
        <v>1515678</v>
      </c>
      <c r="F35" s="197">
        <v>1515678</v>
      </c>
      <c r="G35" s="197">
        <v>1515678</v>
      </c>
      <c r="H35" s="197">
        <v>1515678</v>
      </c>
      <c r="I35" s="197"/>
      <c r="J35" s="197">
        <v>1000000</v>
      </c>
      <c r="K35" s="197">
        <v>1515678</v>
      </c>
      <c r="L35" s="197">
        <v>1315678</v>
      </c>
      <c r="M35" s="197">
        <v>1315678</v>
      </c>
      <c r="N35" s="197">
        <v>1315678</v>
      </c>
      <c r="O35" s="197">
        <f t="shared" si="5"/>
        <v>15556780</v>
      </c>
      <c r="P35" s="4"/>
      <c r="Q35" s="4"/>
    </row>
    <row r="36" spans="1:17" ht="15">
      <c r="A36" s="5" t="s">
        <v>843</v>
      </c>
      <c r="B36" s="41" t="s">
        <v>411</v>
      </c>
      <c r="C36" s="197"/>
      <c r="D36" s="197"/>
      <c r="E36" s="197"/>
      <c r="F36" s="197">
        <v>50000</v>
      </c>
      <c r="G36" s="197"/>
      <c r="H36" s="197"/>
      <c r="I36" s="197"/>
      <c r="J36" s="197"/>
      <c r="K36" s="197">
        <v>50000</v>
      </c>
      <c r="L36" s="197"/>
      <c r="M36" s="197"/>
      <c r="N36" s="197">
        <v>90000</v>
      </c>
      <c r="O36" s="197">
        <f t="shared" si="5"/>
        <v>190000</v>
      </c>
      <c r="P36" s="4"/>
      <c r="Q36" s="4"/>
    </row>
    <row r="37" spans="1:17" ht="15">
      <c r="A37" s="5" t="s">
        <v>413</v>
      </c>
      <c r="B37" s="41" t="s">
        <v>414</v>
      </c>
      <c r="C37" s="197">
        <v>222500</v>
      </c>
      <c r="D37" s="197">
        <v>222500</v>
      </c>
      <c r="E37" s="197">
        <v>222500</v>
      </c>
      <c r="F37" s="197">
        <v>222500</v>
      </c>
      <c r="G37" s="197">
        <v>222500</v>
      </c>
      <c r="H37" s="197">
        <v>222500</v>
      </c>
      <c r="I37" s="197">
        <v>222500</v>
      </c>
      <c r="J37" s="197">
        <v>222500</v>
      </c>
      <c r="K37" s="197">
        <v>222500</v>
      </c>
      <c r="L37" s="197">
        <v>222500</v>
      </c>
      <c r="M37" s="197">
        <v>222500</v>
      </c>
      <c r="N37" s="197">
        <v>222500</v>
      </c>
      <c r="O37" s="197">
        <f t="shared" si="5"/>
        <v>2670000</v>
      </c>
      <c r="P37" s="4"/>
      <c r="Q37" s="4"/>
    </row>
    <row r="38" spans="1:17" ht="15">
      <c r="A38" s="14" t="s">
        <v>844</v>
      </c>
      <c r="B38" s="41" t="s">
        <v>415</v>
      </c>
      <c r="C38" s="197">
        <v>208000</v>
      </c>
      <c r="D38" s="197">
        <v>208000</v>
      </c>
      <c r="E38" s="197">
        <v>208000</v>
      </c>
      <c r="F38" s="197">
        <v>208000</v>
      </c>
      <c r="G38" s="197">
        <v>208000</v>
      </c>
      <c r="H38" s="197">
        <v>208000</v>
      </c>
      <c r="I38" s="197">
        <v>208000</v>
      </c>
      <c r="J38" s="197">
        <v>208000</v>
      </c>
      <c r="K38" s="197">
        <v>208000</v>
      </c>
      <c r="L38" s="197">
        <v>208000</v>
      </c>
      <c r="M38" s="197">
        <v>208000</v>
      </c>
      <c r="N38" s="197">
        <v>212000</v>
      </c>
      <c r="O38" s="197">
        <f t="shared" si="5"/>
        <v>2500000</v>
      </c>
      <c r="P38" s="4"/>
      <c r="Q38" s="4"/>
    </row>
    <row r="39" spans="1:17" ht="15">
      <c r="A39" s="6" t="s">
        <v>417</v>
      </c>
      <c r="B39" s="41" t="s">
        <v>418</v>
      </c>
      <c r="C39" s="197">
        <v>20000</v>
      </c>
      <c r="D39" s="197">
        <v>20000</v>
      </c>
      <c r="E39" s="197">
        <v>20000</v>
      </c>
      <c r="F39" s="197">
        <v>20000</v>
      </c>
      <c r="G39" s="197">
        <v>20000</v>
      </c>
      <c r="H39" s="197">
        <v>20000</v>
      </c>
      <c r="I39" s="197">
        <v>20000</v>
      </c>
      <c r="J39" s="197">
        <v>20000</v>
      </c>
      <c r="K39" s="197">
        <v>20000</v>
      </c>
      <c r="L39" s="197">
        <v>20000</v>
      </c>
      <c r="M39" s="197">
        <v>20000</v>
      </c>
      <c r="N39" s="197">
        <v>20000</v>
      </c>
      <c r="O39" s="197">
        <f t="shared" si="5"/>
        <v>240000</v>
      </c>
      <c r="P39" s="4"/>
      <c r="Q39" s="4"/>
    </row>
    <row r="40" spans="1:17" ht="15">
      <c r="A40" s="5" t="s">
        <v>845</v>
      </c>
      <c r="B40" s="41" t="s">
        <v>419</v>
      </c>
      <c r="C40" s="197">
        <v>959000</v>
      </c>
      <c r="D40" s="197">
        <v>959000</v>
      </c>
      <c r="E40" s="197">
        <v>959000</v>
      </c>
      <c r="F40" s="197">
        <v>959000</v>
      </c>
      <c r="G40" s="197">
        <v>959000</v>
      </c>
      <c r="H40" s="197">
        <v>959000</v>
      </c>
      <c r="I40" s="197">
        <v>959000</v>
      </c>
      <c r="J40" s="197">
        <v>960000</v>
      </c>
      <c r="K40" s="197">
        <v>960000</v>
      </c>
      <c r="L40" s="197">
        <v>960000</v>
      </c>
      <c r="M40" s="197">
        <v>1060000</v>
      </c>
      <c r="N40" s="197">
        <v>1060000</v>
      </c>
      <c r="O40" s="197">
        <f t="shared" si="5"/>
        <v>11713000</v>
      </c>
      <c r="P40" s="4"/>
      <c r="Q40" s="4"/>
    </row>
    <row r="41" spans="1:17" ht="15">
      <c r="A41" s="9" t="s">
        <v>724</v>
      </c>
      <c r="B41" s="44" t="s">
        <v>421</v>
      </c>
      <c r="C41" s="197">
        <f aca="true" t="shared" si="6" ref="C41:O41">SUM(C34:C40)</f>
        <v>3389378</v>
      </c>
      <c r="D41" s="197">
        <f t="shared" si="6"/>
        <v>3389378</v>
      </c>
      <c r="E41" s="197">
        <f t="shared" si="6"/>
        <v>3389378</v>
      </c>
      <c r="F41" s="197">
        <f t="shared" si="6"/>
        <v>3439378</v>
      </c>
      <c r="G41" s="197">
        <f t="shared" si="6"/>
        <v>3389378</v>
      </c>
      <c r="H41" s="197">
        <f t="shared" si="6"/>
        <v>3389378</v>
      </c>
      <c r="I41" s="197">
        <f t="shared" si="6"/>
        <v>1873700</v>
      </c>
      <c r="J41" s="197">
        <f t="shared" si="6"/>
        <v>2874700</v>
      </c>
      <c r="K41" s="197">
        <f t="shared" si="6"/>
        <v>3440378</v>
      </c>
      <c r="L41" s="197">
        <f t="shared" si="6"/>
        <v>3190378</v>
      </c>
      <c r="M41" s="197">
        <f t="shared" si="6"/>
        <v>3290178</v>
      </c>
      <c r="N41" s="197">
        <f t="shared" si="6"/>
        <v>3384178</v>
      </c>
      <c r="O41" s="197">
        <f t="shared" si="6"/>
        <v>38439780</v>
      </c>
      <c r="P41" s="200"/>
      <c r="Q41" s="4"/>
    </row>
    <row r="42" spans="1:17" ht="15">
      <c r="A42" s="5" t="s">
        <v>422</v>
      </c>
      <c r="B42" s="41" t="s">
        <v>423</v>
      </c>
      <c r="C42" s="197"/>
      <c r="D42" s="197"/>
      <c r="E42" s="197">
        <v>7000</v>
      </c>
      <c r="F42" s="197"/>
      <c r="G42" s="197"/>
      <c r="H42" s="197">
        <v>7000</v>
      </c>
      <c r="I42" s="197"/>
      <c r="J42" s="197"/>
      <c r="K42" s="197"/>
      <c r="L42" s="197">
        <v>6000</v>
      </c>
      <c r="M42" s="197"/>
      <c r="N42" s="197"/>
      <c r="O42" s="197">
        <f>SUM(C42:N42)</f>
        <v>20000</v>
      </c>
      <c r="P42" s="4"/>
      <c r="Q42" s="4"/>
    </row>
    <row r="43" spans="1:17" ht="15">
      <c r="A43" s="5" t="s">
        <v>424</v>
      </c>
      <c r="B43" s="41" t="s">
        <v>425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4"/>
      <c r="Q43" s="4"/>
    </row>
    <row r="44" spans="1:17" ht="15">
      <c r="A44" s="9" t="s">
        <v>725</v>
      </c>
      <c r="B44" s="44" t="s">
        <v>426</v>
      </c>
      <c r="C44" s="197"/>
      <c r="D44" s="197"/>
      <c r="E44" s="197">
        <v>7000</v>
      </c>
      <c r="F44" s="197"/>
      <c r="G44" s="197"/>
      <c r="H44" s="197">
        <v>7000</v>
      </c>
      <c r="I44" s="197"/>
      <c r="J44" s="197"/>
      <c r="K44" s="197"/>
      <c r="L44" s="197">
        <v>6000</v>
      </c>
      <c r="M44" s="197"/>
      <c r="N44" s="197"/>
      <c r="O44" s="197">
        <f>SUM(O42:O43)</f>
        <v>20000</v>
      </c>
      <c r="P44" s="4"/>
      <c r="Q44" s="4"/>
    </row>
    <row r="45" spans="1:17" ht="15">
      <c r="A45" s="5" t="s">
        <v>427</v>
      </c>
      <c r="B45" s="41" t="s">
        <v>428</v>
      </c>
      <c r="C45" s="197">
        <v>1158800</v>
      </c>
      <c r="D45" s="197">
        <v>1158800</v>
      </c>
      <c r="E45" s="197">
        <v>845800</v>
      </c>
      <c r="F45" s="197">
        <v>845800</v>
      </c>
      <c r="G45" s="197">
        <v>845800</v>
      </c>
      <c r="H45" s="197">
        <v>845800</v>
      </c>
      <c r="I45" s="197">
        <v>540000</v>
      </c>
      <c r="J45" s="197">
        <v>548000</v>
      </c>
      <c r="K45" s="197">
        <v>845800</v>
      </c>
      <c r="L45" s="197">
        <v>845800</v>
      </c>
      <c r="M45" s="197">
        <v>845800</v>
      </c>
      <c r="N45" s="197">
        <v>920920</v>
      </c>
      <c r="O45" s="197">
        <f>SUM(C45:N45)</f>
        <v>10247120</v>
      </c>
      <c r="P45" s="4"/>
      <c r="Q45" s="4"/>
    </row>
    <row r="46" spans="1:17" ht="15">
      <c r="A46" s="5" t="s">
        <v>429</v>
      </c>
      <c r="B46" s="41" t="s">
        <v>430</v>
      </c>
      <c r="C46" s="197"/>
      <c r="D46" s="197"/>
      <c r="E46" s="197">
        <v>1000000</v>
      </c>
      <c r="F46" s="197"/>
      <c r="G46" s="197"/>
      <c r="H46" s="197">
        <v>1000000</v>
      </c>
      <c r="I46" s="197"/>
      <c r="J46" s="197"/>
      <c r="K46" s="197">
        <v>1000000</v>
      </c>
      <c r="L46" s="197"/>
      <c r="M46" s="197"/>
      <c r="N46" s="197">
        <v>1750000</v>
      </c>
      <c r="O46" s="197">
        <f>SUM(C46:N46)</f>
        <v>4750000</v>
      </c>
      <c r="P46" s="4"/>
      <c r="Q46" s="4"/>
    </row>
    <row r="47" spans="1:17" ht="15">
      <c r="A47" s="5" t="s">
        <v>846</v>
      </c>
      <c r="B47" s="41" t="s">
        <v>431</v>
      </c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4"/>
      <c r="Q47" s="4"/>
    </row>
    <row r="48" spans="1:17" ht="15">
      <c r="A48" s="5" t="s">
        <v>847</v>
      </c>
      <c r="B48" s="41" t="s">
        <v>433</v>
      </c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4"/>
      <c r="Q48" s="4"/>
    </row>
    <row r="49" spans="1:17" ht="15">
      <c r="A49" s="5" t="s">
        <v>437</v>
      </c>
      <c r="B49" s="41" t="s">
        <v>438</v>
      </c>
      <c r="C49" s="197"/>
      <c r="D49" s="197"/>
      <c r="E49" s="197">
        <v>112500</v>
      </c>
      <c r="F49" s="197"/>
      <c r="G49" s="197"/>
      <c r="H49" s="197">
        <v>112500</v>
      </c>
      <c r="I49" s="197">
        <v>200000</v>
      </c>
      <c r="J49" s="197"/>
      <c r="K49" s="197">
        <v>112500</v>
      </c>
      <c r="L49" s="197">
        <v>200000</v>
      </c>
      <c r="M49" s="197">
        <v>200000</v>
      </c>
      <c r="N49" s="197">
        <v>112500</v>
      </c>
      <c r="O49" s="197">
        <f>SUM(C49:N49)</f>
        <v>1050000</v>
      </c>
      <c r="P49" s="4"/>
      <c r="Q49" s="4"/>
    </row>
    <row r="50" spans="1:17" ht="15">
      <c r="A50" s="9" t="s">
        <v>728</v>
      </c>
      <c r="B50" s="44" t="s">
        <v>439</v>
      </c>
      <c r="C50" s="197">
        <f aca="true" t="shared" si="7" ref="C50:O50">SUM(C45:C49)</f>
        <v>1158800</v>
      </c>
      <c r="D50" s="197">
        <f t="shared" si="7"/>
        <v>1158800</v>
      </c>
      <c r="E50" s="197">
        <f t="shared" si="7"/>
        <v>1958300</v>
      </c>
      <c r="F50" s="197">
        <f t="shared" si="7"/>
        <v>845800</v>
      </c>
      <c r="G50" s="197">
        <f t="shared" si="7"/>
        <v>845800</v>
      </c>
      <c r="H50" s="197">
        <f t="shared" si="7"/>
        <v>1958300</v>
      </c>
      <c r="I50" s="197">
        <f t="shared" si="7"/>
        <v>740000</v>
      </c>
      <c r="J50" s="197">
        <f t="shared" si="7"/>
        <v>548000</v>
      </c>
      <c r="K50" s="197">
        <f t="shared" si="7"/>
        <v>1958300</v>
      </c>
      <c r="L50" s="197">
        <f t="shared" si="7"/>
        <v>1045800</v>
      </c>
      <c r="M50" s="197">
        <f t="shared" si="7"/>
        <v>1045800</v>
      </c>
      <c r="N50" s="197">
        <f t="shared" si="7"/>
        <v>2783420</v>
      </c>
      <c r="O50" s="197">
        <f t="shared" si="7"/>
        <v>16047120</v>
      </c>
      <c r="P50" s="200"/>
      <c r="Q50" s="4"/>
    </row>
    <row r="51" spans="1:17" ht="15">
      <c r="A51" s="50" t="s">
        <v>729</v>
      </c>
      <c r="B51" s="67" t="s">
        <v>440</v>
      </c>
      <c r="C51" s="198">
        <f aca="true" t="shared" si="8" ref="C51:I51">SUM(C30+C33+C41+C44+C50)</f>
        <v>5028598</v>
      </c>
      <c r="D51" s="198">
        <f t="shared" si="8"/>
        <v>5028598</v>
      </c>
      <c r="E51" s="198">
        <f t="shared" si="8"/>
        <v>5835098</v>
      </c>
      <c r="F51" s="198">
        <f t="shared" si="8"/>
        <v>4765598</v>
      </c>
      <c r="G51" s="198">
        <f t="shared" si="8"/>
        <v>4715598</v>
      </c>
      <c r="H51" s="198">
        <f t="shared" si="8"/>
        <v>5765098</v>
      </c>
      <c r="I51" s="198">
        <f t="shared" si="8"/>
        <v>3079120</v>
      </c>
      <c r="J51" s="198">
        <f>SUM(J33+J30+J41+J44+J50)</f>
        <v>3918120</v>
      </c>
      <c r="K51" s="198">
        <f>SUM(K30+K33+K41+K44+K50)</f>
        <v>5894098</v>
      </c>
      <c r="L51" s="198">
        <f>SUM(L30+L33+L41+L44+L50)</f>
        <v>4737598</v>
      </c>
      <c r="M51" s="198">
        <f>SUM(M30+M33+M41+M44+M50)</f>
        <v>4831398</v>
      </c>
      <c r="N51" s="198">
        <f>SUM(N30+N33+N41+N44+N50)</f>
        <v>6762978</v>
      </c>
      <c r="O51" s="198">
        <f>SUM(O30+O33+O41+O44+O50)</f>
        <v>60361900</v>
      </c>
      <c r="P51" s="200"/>
      <c r="Q51" s="4"/>
    </row>
    <row r="52" spans="1:17" ht="15">
      <c r="A52" s="17" t="s">
        <v>441</v>
      </c>
      <c r="B52" s="41" t="s">
        <v>442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4"/>
      <c r="Q52" s="4"/>
    </row>
    <row r="53" spans="1:17" ht="15">
      <c r="A53" s="17" t="s">
        <v>777</v>
      </c>
      <c r="B53" s="41" t="s">
        <v>443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>
        <v>81200</v>
      </c>
      <c r="O53" s="197">
        <v>81200</v>
      </c>
      <c r="P53" s="4"/>
      <c r="Q53" s="4"/>
    </row>
    <row r="54" spans="1:17" ht="15">
      <c r="A54" s="22" t="s">
        <v>848</v>
      </c>
      <c r="B54" s="41" t="s">
        <v>444</v>
      </c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4"/>
      <c r="Q54" s="4"/>
    </row>
    <row r="55" spans="1:17" ht="15">
      <c r="A55" s="22" t="s">
        <v>849</v>
      </c>
      <c r="B55" s="41" t="s">
        <v>445</v>
      </c>
      <c r="C55" s="197"/>
      <c r="D55" s="197"/>
      <c r="E55" s="197">
        <v>50000</v>
      </c>
      <c r="F55" s="197"/>
      <c r="G55" s="197">
        <v>50000</v>
      </c>
      <c r="H55" s="197"/>
      <c r="I55" s="197">
        <v>50000</v>
      </c>
      <c r="J55" s="197"/>
      <c r="K55" s="197">
        <v>50000</v>
      </c>
      <c r="L55" s="197"/>
      <c r="M55" s="197"/>
      <c r="N55" s="197">
        <v>50000</v>
      </c>
      <c r="O55" s="197">
        <f>SUM(C55:N55)</f>
        <v>250000</v>
      </c>
      <c r="P55" s="4"/>
      <c r="Q55" s="4"/>
    </row>
    <row r="56" spans="1:17" ht="15">
      <c r="A56" s="22" t="s">
        <v>850</v>
      </c>
      <c r="B56" s="41" t="s">
        <v>446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4"/>
      <c r="Q56" s="4"/>
    </row>
    <row r="57" spans="1:17" ht="15">
      <c r="A57" s="17" t="s">
        <v>851</v>
      </c>
      <c r="B57" s="41" t="s">
        <v>447</v>
      </c>
      <c r="C57" s="197"/>
      <c r="D57" s="197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>
        <f>SUM(C57:N57)</f>
        <v>0</v>
      </c>
      <c r="P57" s="4"/>
      <c r="Q57" s="4"/>
    </row>
    <row r="58" spans="1:17" ht="15">
      <c r="A58" s="17" t="s">
        <v>852</v>
      </c>
      <c r="B58" s="41" t="s">
        <v>448</v>
      </c>
      <c r="C58" s="197">
        <v>300000</v>
      </c>
      <c r="D58" s="197"/>
      <c r="E58" s="197"/>
      <c r="F58" s="197"/>
      <c r="G58" s="197"/>
      <c r="H58" s="197"/>
      <c r="I58" s="197"/>
      <c r="J58" s="197">
        <v>300000</v>
      </c>
      <c r="K58" s="197"/>
      <c r="L58" s="197"/>
      <c r="M58" s="197"/>
      <c r="N58" s="197"/>
      <c r="O58" s="197">
        <f>SUM(C58:N58)</f>
        <v>600000</v>
      </c>
      <c r="P58" s="4"/>
      <c r="Q58" s="4"/>
    </row>
    <row r="59" spans="1:17" ht="15">
      <c r="A59" s="17" t="s">
        <v>853</v>
      </c>
      <c r="B59" s="41" t="s">
        <v>449</v>
      </c>
      <c r="C59" s="197">
        <v>83000</v>
      </c>
      <c r="D59" s="197">
        <v>83000</v>
      </c>
      <c r="E59" s="197">
        <v>83000</v>
      </c>
      <c r="F59" s="197">
        <v>83000</v>
      </c>
      <c r="G59" s="197">
        <v>83000</v>
      </c>
      <c r="H59" s="197">
        <v>83000</v>
      </c>
      <c r="I59" s="197">
        <v>83000</v>
      </c>
      <c r="J59" s="197">
        <v>883000</v>
      </c>
      <c r="K59" s="197">
        <v>883000</v>
      </c>
      <c r="L59" s="197">
        <v>633000</v>
      </c>
      <c r="M59" s="197">
        <v>86600</v>
      </c>
      <c r="N59" s="197">
        <v>83000</v>
      </c>
      <c r="O59" s="197">
        <f>SUM(C59:N59)</f>
        <v>3149600</v>
      </c>
      <c r="P59" s="4"/>
      <c r="Q59" s="4"/>
    </row>
    <row r="60" spans="1:17" ht="15">
      <c r="A60" s="64" t="s">
        <v>810</v>
      </c>
      <c r="B60" s="67" t="s">
        <v>450</v>
      </c>
      <c r="C60" s="198">
        <f aca="true" t="shared" si="9" ref="C60:N60">SUM(C52:C59)</f>
        <v>383000</v>
      </c>
      <c r="D60" s="198">
        <f t="shared" si="9"/>
        <v>83000</v>
      </c>
      <c r="E60" s="198">
        <f t="shared" si="9"/>
        <v>133000</v>
      </c>
      <c r="F60" s="198">
        <f t="shared" si="9"/>
        <v>83000</v>
      </c>
      <c r="G60" s="198">
        <f t="shared" si="9"/>
        <v>133000</v>
      </c>
      <c r="H60" s="198">
        <f t="shared" si="9"/>
        <v>83000</v>
      </c>
      <c r="I60" s="198">
        <f t="shared" si="9"/>
        <v>133000</v>
      </c>
      <c r="J60" s="198">
        <f t="shared" si="9"/>
        <v>1183000</v>
      </c>
      <c r="K60" s="198">
        <f t="shared" si="9"/>
        <v>933000</v>
      </c>
      <c r="L60" s="198">
        <f t="shared" si="9"/>
        <v>633000</v>
      </c>
      <c r="M60" s="198">
        <f t="shared" si="9"/>
        <v>86600</v>
      </c>
      <c r="N60" s="198">
        <f t="shared" si="9"/>
        <v>214200</v>
      </c>
      <c r="O60" s="198">
        <f>SUM(O52:O59)</f>
        <v>4080800</v>
      </c>
      <c r="P60" s="200"/>
      <c r="Q60" s="4"/>
    </row>
    <row r="61" spans="1:17" ht="15">
      <c r="A61" s="16" t="s">
        <v>854</v>
      </c>
      <c r="B61" s="41" t="s">
        <v>451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4"/>
      <c r="Q61" s="4"/>
    </row>
    <row r="62" spans="1:17" ht="15">
      <c r="A62" s="16" t="s">
        <v>453</v>
      </c>
      <c r="B62" s="41" t="s">
        <v>454</v>
      </c>
      <c r="C62" s="197"/>
      <c r="D62" s="197"/>
      <c r="E62" s="197"/>
      <c r="F62" s="197">
        <v>4198835</v>
      </c>
      <c r="G62" s="197"/>
      <c r="H62" s="197"/>
      <c r="I62" s="197"/>
      <c r="J62" s="197"/>
      <c r="K62" s="197"/>
      <c r="L62" s="197"/>
      <c r="M62" s="197"/>
      <c r="N62" s="197"/>
      <c r="O62" s="197">
        <f>SUM(C62:N62)</f>
        <v>4198835</v>
      </c>
      <c r="P62" s="4"/>
      <c r="Q62" s="4"/>
    </row>
    <row r="63" spans="1:17" ht="15">
      <c r="A63" s="16" t="s">
        <v>455</v>
      </c>
      <c r="B63" s="41" t="s">
        <v>456</v>
      </c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4"/>
      <c r="Q63" s="4"/>
    </row>
    <row r="64" spans="1:17" ht="15">
      <c r="A64" s="16" t="s">
        <v>812</v>
      </c>
      <c r="B64" s="41" t="s">
        <v>457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4"/>
      <c r="Q64" s="4"/>
    </row>
    <row r="65" spans="1:17" ht="15">
      <c r="A65" s="16" t="s">
        <v>855</v>
      </c>
      <c r="B65" s="41" t="s">
        <v>458</v>
      </c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4"/>
      <c r="Q65" s="4"/>
    </row>
    <row r="66" spans="1:17" ht="15">
      <c r="A66" s="16" t="s">
        <v>814</v>
      </c>
      <c r="B66" s="41" t="s">
        <v>459</v>
      </c>
      <c r="C66" s="197">
        <v>2133155</v>
      </c>
      <c r="D66" s="197">
        <v>2133155</v>
      </c>
      <c r="E66" s="197">
        <v>2133155</v>
      </c>
      <c r="F66" s="197">
        <v>2133155</v>
      </c>
      <c r="G66" s="197">
        <v>2133155</v>
      </c>
      <c r="H66" s="197">
        <v>2133155</v>
      </c>
      <c r="I66" s="197">
        <v>2133155</v>
      </c>
      <c r="J66" s="197">
        <v>2133155</v>
      </c>
      <c r="K66" s="197">
        <v>2133155</v>
      </c>
      <c r="L66" s="197">
        <v>2133155</v>
      </c>
      <c r="M66" s="197">
        <v>2590772</v>
      </c>
      <c r="N66" s="197">
        <v>2590780</v>
      </c>
      <c r="O66" s="197">
        <f>SUM(C66:N66)</f>
        <v>26513102</v>
      </c>
      <c r="P66" s="4"/>
      <c r="Q66" s="4"/>
    </row>
    <row r="67" spans="1:17" ht="15">
      <c r="A67" s="16" t="s">
        <v>856</v>
      </c>
      <c r="B67" s="41" t="s">
        <v>460</v>
      </c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4"/>
      <c r="Q67" s="4"/>
    </row>
    <row r="68" spans="1:17" ht="15">
      <c r="A68" s="16" t="s">
        <v>857</v>
      </c>
      <c r="B68" s="41" t="s">
        <v>462</v>
      </c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4"/>
      <c r="Q68" s="4"/>
    </row>
    <row r="69" spans="1:17" ht="15">
      <c r="A69" s="16" t="s">
        <v>463</v>
      </c>
      <c r="B69" s="41" t="s">
        <v>464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4"/>
      <c r="Q69" s="4"/>
    </row>
    <row r="70" spans="1:17" ht="15">
      <c r="A70" s="29" t="s">
        <v>465</v>
      </c>
      <c r="B70" s="41" t="s">
        <v>466</v>
      </c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4"/>
      <c r="Q70" s="4"/>
    </row>
    <row r="71" spans="1:17" ht="15">
      <c r="A71" s="16" t="s">
        <v>858</v>
      </c>
      <c r="B71" s="41" t="s">
        <v>468</v>
      </c>
      <c r="C71" s="197">
        <v>3457375</v>
      </c>
      <c r="D71" s="197">
        <v>3457375</v>
      </c>
      <c r="E71" s="197">
        <v>3457375</v>
      </c>
      <c r="F71" s="197">
        <v>3457375</v>
      </c>
      <c r="G71" s="197">
        <v>3457375</v>
      </c>
      <c r="H71" s="197">
        <v>3457375</v>
      </c>
      <c r="I71" s="197">
        <v>3457375</v>
      </c>
      <c r="J71" s="197">
        <v>3457375</v>
      </c>
      <c r="K71" s="197">
        <v>3457375</v>
      </c>
      <c r="L71" s="197">
        <v>3457375</v>
      </c>
      <c r="M71" s="197">
        <v>3457375</v>
      </c>
      <c r="N71" s="197">
        <v>3457375</v>
      </c>
      <c r="O71" s="197">
        <f>SUM(C71:N71)</f>
        <v>41488500</v>
      </c>
      <c r="P71" s="4"/>
      <c r="Q71" s="4"/>
    </row>
    <row r="72" spans="1:17" ht="15">
      <c r="A72" s="29" t="s">
        <v>192</v>
      </c>
      <c r="B72" s="41" t="s">
        <v>880</v>
      </c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>
        <v>14763295</v>
      </c>
      <c r="O72" s="197">
        <f>SUM(C72:N72)</f>
        <v>14763295</v>
      </c>
      <c r="P72" s="4"/>
      <c r="Q72" s="4"/>
    </row>
    <row r="73" spans="1:17" ht="15">
      <c r="A73" s="29" t="s">
        <v>193</v>
      </c>
      <c r="B73" s="41" t="s">
        <v>880</v>
      </c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4"/>
      <c r="Q73" s="4"/>
    </row>
    <row r="74" spans="1:17" ht="15">
      <c r="A74" s="64" t="s">
        <v>818</v>
      </c>
      <c r="B74" s="67" t="s">
        <v>469</v>
      </c>
      <c r="C74" s="198">
        <f aca="true" t="shared" si="10" ref="C74:O74">SUM(C61:C73)</f>
        <v>5590530</v>
      </c>
      <c r="D74" s="198">
        <f t="shared" si="10"/>
        <v>5590530</v>
      </c>
      <c r="E74" s="198">
        <f t="shared" si="10"/>
        <v>5590530</v>
      </c>
      <c r="F74" s="198">
        <f t="shared" si="10"/>
        <v>9789365</v>
      </c>
      <c r="G74" s="198">
        <f t="shared" si="10"/>
        <v>5590530</v>
      </c>
      <c r="H74" s="198">
        <f t="shared" si="10"/>
        <v>5590530</v>
      </c>
      <c r="I74" s="198">
        <f t="shared" si="10"/>
        <v>5590530</v>
      </c>
      <c r="J74" s="198">
        <f t="shared" si="10"/>
        <v>5590530</v>
      </c>
      <c r="K74" s="198">
        <f t="shared" si="10"/>
        <v>5590530</v>
      </c>
      <c r="L74" s="198">
        <f t="shared" si="10"/>
        <v>5590530</v>
      </c>
      <c r="M74" s="198">
        <f t="shared" si="10"/>
        <v>6048147</v>
      </c>
      <c r="N74" s="198">
        <f t="shared" si="10"/>
        <v>20811450</v>
      </c>
      <c r="O74" s="198">
        <f t="shared" si="10"/>
        <v>86963732</v>
      </c>
      <c r="P74" s="200"/>
      <c r="Q74" s="4"/>
    </row>
    <row r="75" spans="1:17" ht="15.75">
      <c r="A75" s="83" t="s">
        <v>138</v>
      </c>
      <c r="B75" s="6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4"/>
      <c r="Q75" s="4"/>
    </row>
    <row r="76" spans="1:17" ht="15">
      <c r="A76" s="45" t="s">
        <v>470</v>
      </c>
      <c r="B76" s="41" t="s">
        <v>471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>
        <v>600000</v>
      </c>
      <c r="N76" s="197"/>
      <c r="O76" s="197">
        <v>600000</v>
      </c>
      <c r="P76" s="4"/>
      <c r="Q76" s="4"/>
    </row>
    <row r="77" spans="1:17" ht="15">
      <c r="A77" s="45" t="s">
        <v>859</v>
      </c>
      <c r="B77" s="41" t="s">
        <v>472</v>
      </c>
      <c r="C77" s="197"/>
      <c r="D77" s="197"/>
      <c r="E77" s="197">
        <v>10000000</v>
      </c>
      <c r="F77" s="197"/>
      <c r="G77" s="197"/>
      <c r="H77" s="197">
        <v>50000000</v>
      </c>
      <c r="I77" s="197"/>
      <c r="J77" s="197">
        <v>34636000</v>
      </c>
      <c r="K77" s="197"/>
      <c r="L77" s="197"/>
      <c r="M77" s="197">
        <v>15285395</v>
      </c>
      <c r="N77" s="197"/>
      <c r="O77" s="197">
        <f>SUM(C77:N77)</f>
        <v>109921395</v>
      </c>
      <c r="P77" s="4"/>
      <c r="Q77" s="4"/>
    </row>
    <row r="78" spans="1:17" ht="15">
      <c r="A78" s="45" t="s">
        <v>474</v>
      </c>
      <c r="B78" s="41" t="s">
        <v>475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4"/>
      <c r="Q78" s="4"/>
    </row>
    <row r="79" spans="1:17" ht="15">
      <c r="A79" s="45" t="s">
        <v>476</v>
      </c>
      <c r="B79" s="41" t="s">
        <v>477</v>
      </c>
      <c r="C79" s="197"/>
      <c r="D79" s="197"/>
      <c r="E79" s="197"/>
      <c r="F79" s="197"/>
      <c r="G79" s="197"/>
      <c r="H79" s="197"/>
      <c r="I79" s="197"/>
      <c r="J79" s="197"/>
      <c r="K79" s="197">
        <v>3000000</v>
      </c>
      <c r="L79" s="197"/>
      <c r="M79" s="197">
        <v>3000000</v>
      </c>
      <c r="N79" s="197"/>
      <c r="O79" s="197">
        <v>6000000</v>
      </c>
      <c r="P79" s="4"/>
      <c r="Q79" s="4"/>
    </row>
    <row r="80" spans="1:17" ht="15">
      <c r="A80" s="6" t="s">
        <v>478</v>
      </c>
      <c r="B80" s="41" t="s">
        <v>479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4"/>
      <c r="Q80" s="4"/>
    </row>
    <row r="81" spans="1:17" ht="15">
      <c r="A81" s="6" t="s">
        <v>480</v>
      </c>
      <c r="B81" s="41" t="s">
        <v>481</v>
      </c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4"/>
      <c r="Q81" s="4"/>
    </row>
    <row r="82" spans="1:17" ht="15">
      <c r="A82" s="6" t="s">
        <v>482</v>
      </c>
      <c r="B82" s="41" t="s">
        <v>483</v>
      </c>
      <c r="C82" s="197"/>
      <c r="D82" s="197"/>
      <c r="E82" s="197">
        <v>2700000</v>
      </c>
      <c r="F82" s="197"/>
      <c r="G82" s="197"/>
      <c r="H82" s="197">
        <v>13500000</v>
      </c>
      <c r="I82" s="197"/>
      <c r="J82" s="197"/>
      <c r="K82" s="197"/>
      <c r="L82" s="197"/>
      <c r="M82" s="197">
        <v>3729501</v>
      </c>
      <c r="N82" s="197"/>
      <c r="O82" s="197">
        <f>SUM(C82:N82)</f>
        <v>19929501</v>
      </c>
      <c r="P82" s="4"/>
      <c r="Q82" s="4"/>
    </row>
    <row r="83" spans="1:17" ht="15">
      <c r="A83" s="65" t="s">
        <v>820</v>
      </c>
      <c r="B83" s="67" t="s">
        <v>484</v>
      </c>
      <c r="C83" s="198"/>
      <c r="D83" s="198"/>
      <c r="E83" s="198">
        <f>SUM(E76:E82)</f>
        <v>12700000</v>
      </c>
      <c r="F83" s="198"/>
      <c r="G83" s="198"/>
      <c r="H83" s="198">
        <f>SUM(H76:H82)</f>
        <v>63500000</v>
      </c>
      <c r="I83" s="198"/>
      <c r="J83" s="198">
        <f>SUM(J76:J82)</f>
        <v>34636000</v>
      </c>
      <c r="K83" s="198">
        <f>SUM(K76:K82)</f>
        <v>3000000</v>
      </c>
      <c r="L83" s="198"/>
      <c r="M83" s="198">
        <f>SUM(M76:M82)</f>
        <v>22614896</v>
      </c>
      <c r="N83" s="198"/>
      <c r="O83" s="198">
        <f>SUM(O76:O82)</f>
        <v>136450896</v>
      </c>
      <c r="P83" s="200"/>
      <c r="Q83" s="4"/>
    </row>
    <row r="84" spans="1:17" ht="15">
      <c r="A84" s="17" t="s">
        <v>485</v>
      </c>
      <c r="B84" s="41" t="s">
        <v>486</v>
      </c>
      <c r="C84" s="197"/>
      <c r="D84" s="197"/>
      <c r="E84" s="197"/>
      <c r="F84" s="197"/>
      <c r="G84" s="197">
        <v>15825000</v>
      </c>
      <c r="H84" s="197"/>
      <c r="I84" s="197">
        <v>16000000</v>
      </c>
      <c r="J84" s="197"/>
      <c r="K84" s="197">
        <v>13500000</v>
      </c>
      <c r="L84" s="197">
        <v>19999960</v>
      </c>
      <c r="M84" s="197"/>
      <c r="N84" s="197">
        <v>17975000</v>
      </c>
      <c r="O84" s="197">
        <f>SUM(C84:N84)</f>
        <v>83299960</v>
      </c>
      <c r="P84" s="4"/>
      <c r="Q84" s="4"/>
    </row>
    <row r="85" spans="1:17" ht="15">
      <c r="A85" s="17" t="s">
        <v>487</v>
      </c>
      <c r="B85" s="41" t="s">
        <v>488</v>
      </c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4"/>
      <c r="Q85" s="4"/>
    </row>
    <row r="86" spans="1:17" ht="15">
      <c r="A86" s="17" t="s">
        <v>489</v>
      </c>
      <c r="B86" s="41" t="s">
        <v>490</v>
      </c>
      <c r="C86" s="197"/>
      <c r="D86" s="197"/>
      <c r="E86" s="197"/>
      <c r="F86" s="197">
        <v>4300000</v>
      </c>
      <c r="G86" s="197"/>
      <c r="H86" s="197"/>
      <c r="I86" s="197">
        <v>4300000</v>
      </c>
      <c r="J86" s="197"/>
      <c r="K86" s="197"/>
      <c r="L86" s="197">
        <v>3506100</v>
      </c>
      <c r="M86" s="197"/>
      <c r="N86" s="197"/>
      <c r="O86" s="197">
        <f>SUM(C86:N86)</f>
        <v>12106100</v>
      </c>
      <c r="P86" s="4"/>
      <c r="Q86" s="4"/>
    </row>
    <row r="87" spans="1:17" ht="15">
      <c r="A87" s="17" t="s">
        <v>491</v>
      </c>
      <c r="B87" s="41" t="s">
        <v>492</v>
      </c>
      <c r="C87" s="197"/>
      <c r="D87" s="197"/>
      <c r="E87" s="197"/>
      <c r="F87" s="197">
        <v>1161000</v>
      </c>
      <c r="G87" s="197">
        <v>4272750</v>
      </c>
      <c r="H87" s="197"/>
      <c r="I87" s="197">
        <v>5947535</v>
      </c>
      <c r="J87" s="197"/>
      <c r="K87" s="197">
        <v>3645000</v>
      </c>
      <c r="L87" s="197">
        <v>946647</v>
      </c>
      <c r="M87" s="197"/>
      <c r="N87" s="197">
        <v>4853250</v>
      </c>
      <c r="O87" s="197">
        <f>SUM(C87:N87)</f>
        <v>20826182</v>
      </c>
      <c r="P87" s="4"/>
      <c r="Q87" s="4"/>
    </row>
    <row r="88" spans="1:17" ht="15">
      <c r="A88" s="64" t="s">
        <v>821</v>
      </c>
      <c r="B88" s="67" t="s">
        <v>493</v>
      </c>
      <c r="C88" s="198"/>
      <c r="D88" s="198"/>
      <c r="E88" s="198"/>
      <c r="F88" s="198">
        <f>SUM(F84:F87)</f>
        <v>5461000</v>
      </c>
      <c r="G88" s="198">
        <f>SUM(G84:G87)</f>
        <v>20097750</v>
      </c>
      <c r="H88" s="198"/>
      <c r="I88" s="198">
        <f>SUM(I84:I87)</f>
        <v>26247535</v>
      </c>
      <c r="J88" s="198"/>
      <c r="K88" s="198">
        <f>SUM(K84:K87)</f>
        <v>17145000</v>
      </c>
      <c r="L88" s="198">
        <f>SUM(L84:L87)</f>
        <v>24452707</v>
      </c>
      <c r="M88" s="198"/>
      <c r="N88" s="198">
        <f>SUM(N84:N87)</f>
        <v>22828250</v>
      </c>
      <c r="O88" s="198">
        <f>SUM(O84:O87)</f>
        <v>116232242</v>
      </c>
      <c r="P88" s="4"/>
      <c r="Q88" s="4"/>
    </row>
    <row r="89" spans="1:17" ht="30" hidden="1">
      <c r="A89" s="17" t="s">
        <v>494</v>
      </c>
      <c r="B89" s="41" t="s">
        <v>495</v>
      </c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4"/>
      <c r="Q89" s="4"/>
    </row>
    <row r="90" spans="1:17" ht="30" hidden="1">
      <c r="A90" s="17" t="s">
        <v>900</v>
      </c>
      <c r="B90" s="41" t="s">
        <v>496</v>
      </c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4"/>
      <c r="Q90" s="4"/>
    </row>
    <row r="91" spans="1:17" ht="30" hidden="1">
      <c r="A91" s="17" t="s">
        <v>901</v>
      </c>
      <c r="B91" s="41" t="s">
        <v>497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4"/>
      <c r="Q91" s="4"/>
    </row>
    <row r="92" spans="1:17" ht="15" hidden="1">
      <c r="A92" s="17" t="s">
        <v>902</v>
      </c>
      <c r="B92" s="41" t="s">
        <v>498</v>
      </c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4"/>
      <c r="Q92" s="4"/>
    </row>
    <row r="93" spans="1:17" ht="30" hidden="1">
      <c r="A93" s="17" t="s">
        <v>903</v>
      </c>
      <c r="B93" s="41" t="s">
        <v>499</v>
      </c>
      <c r="C93" s="197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4"/>
      <c r="Q93" s="4"/>
    </row>
    <row r="94" spans="1:17" ht="30" hidden="1">
      <c r="A94" s="17" t="s">
        <v>904</v>
      </c>
      <c r="B94" s="41" t="s">
        <v>500</v>
      </c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4"/>
      <c r="Q94" s="4"/>
    </row>
    <row r="95" spans="1:17" ht="15">
      <c r="A95" s="17" t="s">
        <v>501</v>
      </c>
      <c r="B95" s="41" t="s">
        <v>502</v>
      </c>
      <c r="C95" s="197"/>
      <c r="D95" s="197"/>
      <c r="E95" s="197"/>
      <c r="F95" s="197"/>
      <c r="G95" s="197"/>
      <c r="H95" s="197"/>
      <c r="I95" s="197"/>
      <c r="J95" s="197">
        <v>300000</v>
      </c>
      <c r="K95" s="197"/>
      <c r="L95" s="197"/>
      <c r="M95" s="197"/>
      <c r="N95" s="197">
        <v>300000</v>
      </c>
      <c r="O95" s="197">
        <f>SUM(C95:N95)</f>
        <v>600000</v>
      </c>
      <c r="P95" s="4"/>
      <c r="Q95" s="4"/>
    </row>
    <row r="96" spans="1:17" ht="15">
      <c r="A96" s="17" t="s">
        <v>905</v>
      </c>
      <c r="B96" s="41" t="s">
        <v>331</v>
      </c>
      <c r="C96" s="197"/>
      <c r="D96" s="197"/>
      <c r="E96" s="197"/>
      <c r="F96" s="197"/>
      <c r="G96" s="197">
        <v>10000000</v>
      </c>
      <c r="H96" s="197"/>
      <c r="I96" s="197"/>
      <c r="J96" s="197">
        <v>3001000</v>
      </c>
      <c r="K96" s="197"/>
      <c r="L96" s="197">
        <v>16764000</v>
      </c>
      <c r="M96" s="197"/>
      <c r="N96" s="197"/>
      <c r="O96" s="197">
        <f>SUM(C96:N96)</f>
        <v>29765000</v>
      </c>
      <c r="P96" s="4"/>
      <c r="Q96" s="4"/>
    </row>
    <row r="97" spans="1:17" ht="15">
      <c r="A97" s="64" t="s">
        <v>822</v>
      </c>
      <c r="B97" s="67" t="s">
        <v>504</v>
      </c>
      <c r="C97" s="198"/>
      <c r="D97" s="198"/>
      <c r="E97" s="198"/>
      <c r="F97" s="198"/>
      <c r="G97" s="198">
        <f>SUM(G95:G96)</f>
        <v>10000000</v>
      </c>
      <c r="H97" s="198"/>
      <c r="I97" s="198"/>
      <c r="J97" s="198">
        <f>SUM(J95:J96)</f>
        <v>3301000</v>
      </c>
      <c r="K97" s="198"/>
      <c r="L97" s="198"/>
      <c r="M97" s="198"/>
      <c r="N97" s="198">
        <f>SUM(N95:N96)</f>
        <v>300000</v>
      </c>
      <c r="O97" s="198">
        <f>SUM(O95:O96)</f>
        <v>30365000</v>
      </c>
      <c r="P97" s="200"/>
      <c r="Q97" s="4"/>
    </row>
    <row r="98" spans="1:17" ht="15.75">
      <c r="A98" s="83" t="s">
        <v>137</v>
      </c>
      <c r="B98" s="67"/>
      <c r="C98" s="197"/>
      <c r="D98" s="197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4"/>
      <c r="Q98" s="4"/>
    </row>
    <row r="99" spans="1:17" ht="15.75">
      <c r="A99" s="46" t="s">
        <v>913</v>
      </c>
      <c r="B99" s="47" t="s">
        <v>505</v>
      </c>
      <c r="C99" s="198">
        <f aca="true" t="shared" si="11" ref="C99:O99">SUM(C25+C26+C51+C60+C74+C83+C88+C97)</f>
        <v>12439539</v>
      </c>
      <c r="D99" s="198">
        <f t="shared" si="11"/>
        <v>12139539</v>
      </c>
      <c r="E99" s="198">
        <f t="shared" si="11"/>
        <v>25544094</v>
      </c>
      <c r="F99" s="198">
        <f t="shared" si="11"/>
        <v>21384429</v>
      </c>
      <c r="G99" s="198">
        <f t="shared" si="11"/>
        <v>41822344</v>
      </c>
      <c r="H99" s="198">
        <f t="shared" si="11"/>
        <v>76224094</v>
      </c>
      <c r="I99" s="198">
        <f t="shared" si="11"/>
        <v>36335651</v>
      </c>
      <c r="J99" s="198">
        <f t="shared" si="11"/>
        <v>49914116</v>
      </c>
      <c r="K99" s="198">
        <f t="shared" si="11"/>
        <v>34012694</v>
      </c>
      <c r="L99" s="198">
        <f t="shared" si="11"/>
        <v>36863901</v>
      </c>
      <c r="M99" s="198">
        <f t="shared" si="11"/>
        <v>35842304</v>
      </c>
      <c r="N99" s="198">
        <f t="shared" si="11"/>
        <v>53178164</v>
      </c>
      <c r="O99" s="198">
        <f t="shared" si="11"/>
        <v>452464869</v>
      </c>
      <c r="P99" s="200"/>
      <c r="Q99" s="4"/>
    </row>
    <row r="100" spans="1:17" ht="15" hidden="1">
      <c r="A100" s="17" t="s">
        <v>906</v>
      </c>
      <c r="B100" s="5" t="s">
        <v>506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4"/>
      <c r="Q100" s="4"/>
    </row>
    <row r="101" spans="1:17" ht="15" hidden="1">
      <c r="A101" s="17" t="s">
        <v>509</v>
      </c>
      <c r="B101" s="5" t="s">
        <v>510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4"/>
      <c r="Q101" s="4"/>
    </row>
    <row r="102" spans="1:17" ht="15" hidden="1">
      <c r="A102" s="17" t="s">
        <v>907</v>
      </c>
      <c r="B102" s="5" t="s">
        <v>511</v>
      </c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4"/>
      <c r="Q102" s="4"/>
    </row>
    <row r="103" spans="1:17" ht="15">
      <c r="A103" s="20" t="s">
        <v>829</v>
      </c>
      <c r="B103" s="9" t="s">
        <v>513</v>
      </c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4"/>
      <c r="Q103" s="4"/>
    </row>
    <row r="104" spans="1:17" ht="15" hidden="1">
      <c r="A104" s="48" t="s">
        <v>908</v>
      </c>
      <c r="B104" s="5" t="s">
        <v>514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4"/>
      <c r="Q104" s="4"/>
    </row>
    <row r="105" spans="1:17" ht="15" hidden="1">
      <c r="A105" s="48" t="s">
        <v>835</v>
      </c>
      <c r="B105" s="5" t="s">
        <v>517</v>
      </c>
      <c r="C105" s="197"/>
      <c r="D105" s="197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4"/>
      <c r="Q105" s="4"/>
    </row>
    <row r="106" spans="1:17" ht="15" hidden="1">
      <c r="A106" s="17" t="s">
        <v>518</v>
      </c>
      <c r="B106" s="5" t="s">
        <v>519</v>
      </c>
      <c r="C106" s="197"/>
      <c r="D106" s="197"/>
      <c r="E106" s="197"/>
      <c r="F106" s="197"/>
      <c r="G106" s="197"/>
      <c r="H106" s="197"/>
      <c r="I106" s="197"/>
      <c r="J106" s="197"/>
      <c r="K106" s="197"/>
      <c r="L106" s="197"/>
      <c r="M106" s="197"/>
      <c r="N106" s="197"/>
      <c r="O106" s="197"/>
      <c r="P106" s="4"/>
      <c r="Q106" s="4"/>
    </row>
    <row r="107" spans="1:17" ht="15" hidden="1">
      <c r="A107" s="17" t="s">
        <v>909</v>
      </c>
      <c r="B107" s="5" t="s">
        <v>520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7"/>
      <c r="P107" s="4"/>
      <c r="Q107" s="4"/>
    </row>
    <row r="108" spans="1:17" ht="15">
      <c r="A108" s="18" t="s">
        <v>832</v>
      </c>
      <c r="B108" s="9" t="s">
        <v>521</v>
      </c>
      <c r="C108" s="197"/>
      <c r="D108" s="197"/>
      <c r="E108" s="197"/>
      <c r="F108" s="197"/>
      <c r="G108" s="197"/>
      <c r="H108" s="197"/>
      <c r="I108" s="197"/>
      <c r="J108" s="197"/>
      <c r="K108" s="197"/>
      <c r="L108" s="197"/>
      <c r="M108" s="197"/>
      <c r="N108" s="197"/>
      <c r="O108" s="197"/>
      <c r="P108" s="4"/>
      <c r="Q108" s="4"/>
    </row>
    <row r="109" spans="1:17" ht="15">
      <c r="A109" s="48" t="s">
        <v>522</v>
      </c>
      <c r="B109" s="5" t="s">
        <v>523</v>
      </c>
      <c r="C109" s="197"/>
      <c r="D109" s="197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4"/>
      <c r="Q109" s="4"/>
    </row>
    <row r="110" spans="1:17" ht="15">
      <c r="A110" s="48" t="s">
        <v>524</v>
      </c>
      <c r="B110" s="5" t="s">
        <v>525</v>
      </c>
      <c r="C110" s="197">
        <v>2558266</v>
      </c>
      <c r="D110" s="197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>
        <v>2558266</v>
      </c>
      <c r="P110" s="4"/>
      <c r="Q110" s="4"/>
    </row>
    <row r="111" spans="1:17" ht="15">
      <c r="A111" s="18" t="s">
        <v>526</v>
      </c>
      <c r="B111" s="9" t="s">
        <v>527</v>
      </c>
      <c r="C111" s="197">
        <v>6679056</v>
      </c>
      <c r="D111" s="197">
        <v>6679056</v>
      </c>
      <c r="E111" s="197">
        <v>6679056</v>
      </c>
      <c r="F111" s="197">
        <v>6679056</v>
      </c>
      <c r="G111" s="197">
        <v>6679056</v>
      </c>
      <c r="H111" s="197">
        <v>6679056</v>
      </c>
      <c r="I111" s="197">
        <v>6679056</v>
      </c>
      <c r="J111" s="197">
        <v>6679056</v>
      </c>
      <c r="K111" s="197">
        <v>6679056</v>
      </c>
      <c r="L111" s="197">
        <v>6679056</v>
      </c>
      <c r="M111" s="197">
        <v>6800595</v>
      </c>
      <c r="N111" s="197">
        <v>6800594</v>
      </c>
      <c r="O111" s="197">
        <f>SUM(C111:N111)</f>
        <v>80391749</v>
      </c>
      <c r="P111" s="4"/>
      <c r="Q111" s="4"/>
    </row>
    <row r="112" spans="1:17" ht="15">
      <c r="A112" s="48" t="s">
        <v>528</v>
      </c>
      <c r="B112" s="5" t="s">
        <v>529</v>
      </c>
      <c r="C112" s="197"/>
      <c r="D112" s="197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4"/>
      <c r="Q112" s="4"/>
    </row>
    <row r="113" spans="1:17" ht="15">
      <c r="A113" s="48" t="s">
        <v>530</v>
      </c>
      <c r="B113" s="5" t="s">
        <v>531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4"/>
      <c r="Q113" s="4"/>
    </row>
    <row r="114" spans="1:17" ht="15">
      <c r="A114" s="48" t="s">
        <v>532</v>
      </c>
      <c r="B114" s="5" t="s">
        <v>533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4"/>
      <c r="Q114" s="4"/>
    </row>
    <row r="115" spans="1:17" ht="15">
      <c r="A115" s="49" t="s">
        <v>833</v>
      </c>
      <c r="B115" s="50" t="s">
        <v>534</v>
      </c>
      <c r="C115" s="197">
        <f>SUM(C103:C114)</f>
        <v>9237322</v>
      </c>
      <c r="D115" s="197">
        <v>6448425</v>
      </c>
      <c r="E115" s="197">
        <v>6448425</v>
      </c>
      <c r="F115" s="197">
        <v>6448425</v>
      </c>
      <c r="G115" s="197">
        <v>6448425</v>
      </c>
      <c r="H115" s="197">
        <v>6448425</v>
      </c>
      <c r="I115" s="197">
        <v>6448425</v>
      </c>
      <c r="J115" s="197">
        <v>6448425</v>
      </c>
      <c r="K115" s="197">
        <v>6448425</v>
      </c>
      <c r="L115" s="197">
        <v>6448425</v>
      </c>
      <c r="M115" s="197">
        <v>6448425</v>
      </c>
      <c r="N115" s="197">
        <v>6448425</v>
      </c>
      <c r="O115" s="197">
        <f>SUM(O103:O114)</f>
        <v>82950015</v>
      </c>
      <c r="P115" s="200"/>
      <c r="Q115" s="4"/>
    </row>
    <row r="116" spans="1:17" ht="15">
      <c r="A116" s="48" t="s">
        <v>535</v>
      </c>
      <c r="B116" s="5" t="s">
        <v>536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4"/>
      <c r="Q116" s="4"/>
    </row>
    <row r="117" spans="1:17" ht="15">
      <c r="A117" s="17" t="s">
        <v>537</v>
      </c>
      <c r="B117" s="5" t="s">
        <v>538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4"/>
      <c r="Q117" s="4"/>
    </row>
    <row r="118" spans="1:17" ht="15">
      <c r="A118" s="48" t="s">
        <v>910</v>
      </c>
      <c r="B118" s="5" t="s">
        <v>539</v>
      </c>
      <c r="C118" s="197"/>
      <c r="D118" s="197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4"/>
      <c r="Q118" s="4"/>
    </row>
    <row r="119" spans="1:17" ht="15">
      <c r="A119" s="48" t="s">
        <v>838</v>
      </c>
      <c r="B119" s="5" t="s">
        <v>540</v>
      </c>
      <c r="C119" s="197"/>
      <c r="D119" s="197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4"/>
      <c r="Q119" s="4"/>
    </row>
    <row r="120" spans="1:17" ht="15">
      <c r="A120" s="49" t="s">
        <v>839</v>
      </c>
      <c r="B120" s="50" t="s">
        <v>544</v>
      </c>
      <c r="C120" s="197"/>
      <c r="D120" s="197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4"/>
      <c r="Q120" s="4"/>
    </row>
    <row r="121" spans="1:17" ht="15">
      <c r="A121" s="17" t="s">
        <v>545</v>
      </c>
      <c r="B121" s="5" t="s">
        <v>546</v>
      </c>
      <c r="C121" s="197"/>
      <c r="D121" s="197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4"/>
      <c r="Q121" s="4"/>
    </row>
    <row r="122" spans="1:17" ht="15.75">
      <c r="A122" s="51" t="s">
        <v>914</v>
      </c>
      <c r="B122" s="52" t="s">
        <v>547</v>
      </c>
      <c r="C122" s="198">
        <v>9215996</v>
      </c>
      <c r="D122" s="198">
        <v>6657730</v>
      </c>
      <c r="E122" s="198">
        <v>6657730</v>
      </c>
      <c r="F122" s="198">
        <v>6657730</v>
      </c>
      <c r="G122" s="198">
        <v>6657730</v>
      </c>
      <c r="H122" s="198">
        <v>6657730</v>
      </c>
      <c r="I122" s="198">
        <v>6657730</v>
      </c>
      <c r="J122" s="198">
        <v>6657730</v>
      </c>
      <c r="K122" s="198">
        <v>6657730</v>
      </c>
      <c r="L122" s="198">
        <v>6657730</v>
      </c>
      <c r="M122" s="198">
        <v>6657730</v>
      </c>
      <c r="N122" s="198">
        <v>6657753</v>
      </c>
      <c r="O122" s="198">
        <f>SUM(O115+O120+O121)</f>
        <v>82950015</v>
      </c>
      <c r="P122" s="4"/>
      <c r="Q122" s="4"/>
    </row>
    <row r="123" spans="1:17" ht="15.75">
      <c r="A123" s="56" t="s">
        <v>29</v>
      </c>
      <c r="B123" s="57"/>
      <c r="C123" s="203">
        <f aca="true" t="shared" si="12" ref="C123:O123">SUM(C99+C122)</f>
        <v>21655535</v>
      </c>
      <c r="D123" s="203">
        <f t="shared" si="12"/>
        <v>18797269</v>
      </c>
      <c r="E123" s="203">
        <f t="shared" si="12"/>
        <v>32201824</v>
      </c>
      <c r="F123" s="203">
        <f t="shared" si="12"/>
        <v>28042159</v>
      </c>
      <c r="G123" s="203">
        <f t="shared" si="12"/>
        <v>48480074</v>
      </c>
      <c r="H123" s="203">
        <f t="shared" si="12"/>
        <v>82881824</v>
      </c>
      <c r="I123" s="203">
        <f t="shared" si="12"/>
        <v>42993381</v>
      </c>
      <c r="J123" s="203">
        <f t="shared" si="12"/>
        <v>56571846</v>
      </c>
      <c r="K123" s="203">
        <f t="shared" si="12"/>
        <v>40670424</v>
      </c>
      <c r="L123" s="203">
        <f t="shared" si="12"/>
        <v>43521631</v>
      </c>
      <c r="M123" s="203">
        <f t="shared" si="12"/>
        <v>42500034</v>
      </c>
      <c r="N123" s="203">
        <f t="shared" si="12"/>
        <v>59835917</v>
      </c>
      <c r="O123" s="203">
        <f t="shared" si="12"/>
        <v>535414884</v>
      </c>
      <c r="P123" s="200"/>
      <c r="Q123" s="4"/>
    </row>
    <row r="124" spans="1:17" ht="25.5">
      <c r="A124" s="2" t="s">
        <v>357</v>
      </c>
      <c r="B124" s="3" t="s">
        <v>22</v>
      </c>
      <c r="C124" s="197"/>
      <c r="D124" s="197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4"/>
      <c r="Q124" s="4"/>
    </row>
    <row r="125" spans="1:17" ht="15">
      <c r="A125" s="42" t="s">
        <v>548</v>
      </c>
      <c r="B125" s="6" t="s">
        <v>549</v>
      </c>
      <c r="C125" s="197">
        <v>103251</v>
      </c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>
        <f aca="true" t="shared" si="13" ref="O125:O130">SUM(C125:N125)</f>
        <v>103251</v>
      </c>
      <c r="P125" s="4"/>
      <c r="Q125" s="4"/>
    </row>
    <row r="126" spans="1:17" ht="15">
      <c r="A126" s="5" t="s">
        <v>550</v>
      </c>
      <c r="B126" s="6" t="s">
        <v>551</v>
      </c>
      <c r="C126" s="197">
        <v>3643544</v>
      </c>
      <c r="D126" s="197">
        <v>3643544</v>
      </c>
      <c r="E126" s="197">
        <v>3643544</v>
      </c>
      <c r="F126" s="197">
        <v>3643544</v>
      </c>
      <c r="G126" s="197">
        <v>3643544</v>
      </c>
      <c r="H126" s="197">
        <v>3643544</v>
      </c>
      <c r="I126" s="197">
        <v>3643544</v>
      </c>
      <c r="J126" s="197">
        <v>3643544</v>
      </c>
      <c r="K126" s="197">
        <v>3643544</v>
      </c>
      <c r="L126" s="197">
        <v>3643544</v>
      </c>
      <c r="M126" s="197">
        <v>3643544</v>
      </c>
      <c r="N126" s="197">
        <v>3643549</v>
      </c>
      <c r="O126" s="197">
        <f t="shared" si="13"/>
        <v>43722533</v>
      </c>
      <c r="P126" s="4"/>
      <c r="Q126" s="4"/>
    </row>
    <row r="127" spans="1:17" ht="15">
      <c r="A127" s="5" t="s">
        <v>552</v>
      </c>
      <c r="B127" s="6" t="s">
        <v>553</v>
      </c>
      <c r="C127" s="197">
        <v>2918190</v>
      </c>
      <c r="D127" s="197">
        <v>2918190</v>
      </c>
      <c r="E127" s="197">
        <v>2918190</v>
      </c>
      <c r="F127" s="197">
        <v>2918190</v>
      </c>
      <c r="G127" s="197">
        <v>2918190</v>
      </c>
      <c r="H127" s="197">
        <v>2918190</v>
      </c>
      <c r="I127" s="197">
        <v>2918190</v>
      </c>
      <c r="J127" s="197">
        <v>2918190</v>
      </c>
      <c r="K127" s="197">
        <v>3438280</v>
      </c>
      <c r="L127" s="197">
        <v>3438280</v>
      </c>
      <c r="M127" s="197">
        <v>3438280</v>
      </c>
      <c r="N127" s="197">
        <v>3438272</v>
      </c>
      <c r="O127" s="197">
        <f t="shared" si="13"/>
        <v>37098632</v>
      </c>
      <c r="P127" s="4"/>
      <c r="Q127" s="4"/>
    </row>
    <row r="128" spans="1:17" ht="15">
      <c r="A128" s="5" t="s">
        <v>554</v>
      </c>
      <c r="B128" s="6" t="s">
        <v>555</v>
      </c>
      <c r="C128" s="197">
        <v>134045</v>
      </c>
      <c r="D128" s="197">
        <v>134045</v>
      </c>
      <c r="E128" s="197">
        <v>134045</v>
      </c>
      <c r="F128" s="197">
        <v>134045</v>
      </c>
      <c r="G128" s="197">
        <v>134045</v>
      </c>
      <c r="H128" s="197">
        <v>134045</v>
      </c>
      <c r="I128" s="197">
        <v>134045</v>
      </c>
      <c r="J128" s="197">
        <v>134045</v>
      </c>
      <c r="K128" s="197">
        <v>134045</v>
      </c>
      <c r="L128" s="197">
        <v>134045</v>
      </c>
      <c r="M128" s="197">
        <v>134045</v>
      </c>
      <c r="N128" s="197">
        <v>134045</v>
      </c>
      <c r="O128" s="197">
        <f t="shared" si="13"/>
        <v>1608540</v>
      </c>
      <c r="P128" s="4"/>
      <c r="Q128" s="4"/>
    </row>
    <row r="129" spans="1:17" ht="15">
      <c r="A129" s="5" t="s">
        <v>556</v>
      </c>
      <c r="B129" s="6" t="s">
        <v>557</v>
      </c>
      <c r="C129" s="197">
        <v>49523</v>
      </c>
      <c r="D129" s="197">
        <v>49523</v>
      </c>
      <c r="E129" s="197">
        <v>49523</v>
      </c>
      <c r="F129" s="197">
        <v>49523</v>
      </c>
      <c r="G129" s="197">
        <v>49523</v>
      </c>
      <c r="H129" s="197">
        <v>49523</v>
      </c>
      <c r="I129" s="197">
        <v>49523</v>
      </c>
      <c r="J129" s="197">
        <v>49523</v>
      </c>
      <c r="K129" s="197">
        <v>211829</v>
      </c>
      <c r="L129" s="197">
        <v>211829</v>
      </c>
      <c r="M129" s="197">
        <v>211829</v>
      </c>
      <c r="N129" s="197">
        <v>211825</v>
      </c>
      <c r="O129" s="197">
        <f t="shared" si="13"/>
        <v>1243496</v>
      </c>
      <c r="P129" s="4"/>
      <c r="Q129" s="4"/>
    </row>
    <row r="130" spans="1:17" ht="15">
      <c r="A130" s="5" t="s">
        <v>558</v>
      </c>
      <c r="B130" s="6" t="s">
        <v>559</v>
      </c>
      <c r="C130" s="197">
        <v>104135</v>
      </c>
      <c r="D130" s="197"/>
      <c r="E130" s="197"/>
      <c r="F130" s="197"/>
      <c r="G130" s="197"/>
      <c r="H130" s="197"/>
      <c r="I130" s="197"/>
      <c r="J130" s="197"/>
      <c r="K130" s="197"/>
      <c r="L130" s="197"/>
      <c r="M130" s="199"/>
      <c r="N130" s="197"/>
      <c r="O130" s="197">
        <f t="shared" si="13"/>
        <v>104135</v>
      </c>
      <c r="P130" s="4"/>
      <c r="Q130" s="4"/>
    </row>
    <row r="131" spans="1:17" ht="15">
      <c r="A131" s="9" t="s">
        <v>32</v>
      </c>
      <c r="B131" s="10" t="s">
        <v>560</v>
      </c>
      <c r="C131" s="197">
        <f>SUM(C125:C130)</f>
        <v>6952688</v>
      </c>
      <c r="D131" s="197">
        <f>SUM(D125:D130)</f>
        <v>6745302</v>
      </c>
      <c r="E131" s="197">
        <f>SUM(E125:E130)</f>
        <v>6745302</v>
      </c>
      <c r="F131" s="197">
        <f aca="true" t="shared" si="14" ref="F131:M131">SUM(F125:F130)</f>
        <v>6745302</v>
      </c>
      <c r="G131" s="197">
        <f t="shared" si="14"/>
        <v>6745302</v>
      </c>
      <c r="H131" s="197">
        <f t="shared" si="14"/>
        <v>6745302</v>
      </c>
      <c r="I131" s="197">
        <f t="shared" si="14"/>
        <v>6745302</v>
      </c>
      <c r="J131" s="197">
        <f t="shared" si="14"/>
        <v>6745302</v>
      </c>
      <c r="K131" s="197">
        <f t="shared" si="14"/>
        <v>7427698</v>
      </c>
      <c r="L131" s="197">
        <f t="shared" si="14"/>
        <v>7427698</v>
      </c>
      <c r="M131" s="197">
        <f t="shared" si="14"/>
        <v>7427698</v>
      </c>
      <c r="N131" s="197">
        <f>SUM(N125:N130)</f>
        <v>7427691</v>
      </c>
      <c r="O131" s="197">
        <f>SUM(O125:O130)</f>
        <v>83880587</v>
      </c>
      <c r="P131" s="200"/>
      <c r="Q131" s="4"/>
    </row>
    <row r="132" spans="1:17" ht="15">
      <c r="A132" s="5" t="s">
        <v>561</v>
      </c>
      <c r="B132" s="6" t="s">
        <v>562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9"/>
      <c r="N132" s="197"/>
      <c r="O132" s="197"/>
      <c r="P132" s="4"/>
      <c r="Q132" s="4"/>
    </row>
    <row r="133" spans="1:17" ht="30">
      <c r="A133" s="5" t="s">
        <v>563</v>
      </c>
      <c r="B133" s="6" t="s">
        <v>564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4"/>
      <c r="Q133" s="4"/>
    </row>
    <row r="134" spans="1:17" ht="30">
      <c r="A134" s="5" t="s">
        <v>915</v>
      </c>
      <c r="B134" s="6" t="s">
        <v>565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4"/>
      <c r="Q134" s="4"/>
    </row>
    <row r="135" spans="1:17" ht="30">
      <c r="A135" s="5" t="s">
        <v>916</v>
      </c>
      <c r="B135" s="6" t="s">
        <v>566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4"/>
      <c r="Q135" s="4"/>
    </row>
    <row r="136" spans="1:17" ht="15">
      <c r="A136" s="5" t="s">
        <v>917</v>
      </c>
      <c r="B136" s="6" t="s">
        <v>567</v>
      </c>
      <c r="C136" s="197">
        <v>492482</v>
      </c>
      <c r="D136" s="197">
        <v>492482</v>
      </c>
      <c r="E136" s="197">
        <v>377021</v>
      </c>
      <c r="F136" s="197">
        <v>377021</v>
      </c>
      <c r="G136" s="197">
        <v>377021</v>
      </c>
      <c r="H136" s="197">
        <v>377021</v>
      </c>
      <c r="I136" s="197">
        <v>377021</v>
      </c>
      <c r="J136" s="197">
        <v>377021</v>
      </c>
      <c r="K136" s="197">
        <v>682182</v>
      </c>
      <c r="L136" s="197">
        <v>682182</v>
      </c>
      <c r="M136" s="197">
        <v>682182</v>
      </c>
      <c r="N136" s="197">
        <v>682187</v>
      </c>
      <c r="O136" s="197">
        <f>SUM(C136:N136)</f>
        <v>5975823</v>
      </c>
      <c r="P136" s="4"/>
      <c r="Q136" s="4"/>
    </row>
    <row r="137" spans="1:17" ht="15">
      <c r="A137" s="50" t="s">
        <v>33</v>
      </c>
      <c r="B137" s="65" t="s">
        <v>568</v>
      </c>
      <c r="C137" s="198">
        <f aca="true" t="shared" si="15" ref="C137:N137">SUM(C131:C136)</f>
        <v>7445170</v>
      </c>
      <c r="D137" s="198">
        <f t="shared" si="15"/>
        <v>7237784</v>
      </c>
      <c r="E137" s="198">
        <f t="shared" si="15"/>
        <v>7122323</v>
      </c>
      <c r="F137" s="198">
        <f t="shared" si="15"/>
        <v>7122323</v>
      </c>
      <c r="G137" s="198">
        <f t="shared" si="15"/>
        <v>7122323</v>
      </c>
      <c r="H137" s="198">
        <f t="shared" si="15"/>
        <v>7122323</v>
      </c>
      <c r="I137" s="198">
        <f t="shared" si="15"/>
        <v>7122323</v>
      </c>
      <c r="J137" s="198">
        <f t="shared" si="15"/>
        <v>7122323</v>
      </c>
      <c r="K137" s="198">
        <f t="shared" si="15"/>
        <v>8109880</v>
      </c>
      <c r="L137" s="198">
        <f t="shared" si="15"/>
        <v>8109880</v>
      </c>
      <c r="M137" s="198">
        <f t="shared" si="15"/>
        <v>8109880</v>
      </c>
      <c r="N137" s="198">
        <f t="shared" si="15"/>
        <v>8109878</v>
      </c>
      <c r="O137" s="198">
        <f>SUM(C137:N137)</f>
        <v>89856410</v>
      </c>
      <c r="P137" s="200"/>
      <c r="Q137" s="4"/>
    </row>
    <row r="138" spans="1:17" ht="15">
      <c r="A138" s="5" t="s">
        <v>921</v>
      </c>
      <c r="B138" s="6" t="s">
        <v>577</v>
      </c>
      <c r="C138" s="197"/>
      <c r="D138" s="197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4"/>
      <c r="Q138" s="4"/>
    </row>
    <row r="139" spans="1:17" ht="15">
      <c r="A139" s="5" t="s">
        <v>0</v>
      </c>
      <c r="B139" s="6" t="s">
        <v>581</v>
      </c>
      <c r="C139" s="197"/>
      <c r="D139" s="197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4"/>
      <c r="Q139" s="4"/>
    </row>
    <row r="140" spans="1:17" ht="15">
      <c r="A140" s="9" t="s">
        <v>35</v>
      </c>
      <c r="B140" s="10" t="s">
        <v>582</v>
      </c>
      <c r="C140" s="197"/>
      <c r="D140" s="197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4"/>
      <c r="Q140" s="4"/>
    </row>
    <row r="141" spans="1:17" ht="15">
      <c r="A141" s="5" t="s">
        <v>1</v>
      </c>
      <c r="B141" s="6" t="s">
        <v>583</v>
      </c>
      <c r="C141" s="197"/>
      <c r="D141" s="197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4"/>
      <c r="Q141" s="4"/>
    </row>
    <row r="142" spans="1:17" ht="15">
      <c r="A142" s="5" t="s">
        <v>2</v>
      </c>
      <c r="B142" s="6" t="s">
        <v>584</v>
      </c>
      <c r="C142" s="197"/>
      <c r="D142" s="197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4"/>
      <c r="Q142" s="4"/>
    </row>
    <row r="143" spans="1:17" ht="15">
      <c r="A143" s="5" t="s">
        <v>3</v>
      </c>
      <c r="B143" s="6" t="s">
        <v>585</v>
      </c>
      <c r="C143" s="197"/>
      <c r="D143" s="197"/>
      <c r="E143" s="197">
        <v>1450000</v>
      </c>
      <c r="F143" s="197"/>
      <c r="G143" s="197"/>
      <c r="H143" s="197"/>
      <c r="I143" s="197"/>
      <c r="J143" s="197"/>
      <c r="K143" s="197">
        <v>1450000</v>
      </c>
      <c r="L143" s="197"/>
      <c r="M143" s="197"/>
      <c r="N143" s="197"/>
      <c r="O143" s="197">
        <f>SUM(C143:N143)</f>
        <v>2900000</v>
      </c>
      <c r="P143" s="4"/>
      <c r="Q143" s="4"/>
    </row>
    <row r="144" spans="1:17" ht="15">
      <c r="A144" s="5" t="s">
        <v>4</v>
      </c>
      <c r="B144" s="6" t="s">
        <v>586</v>
      </c>
      <c r="C144" s="197"/>
      <c r="D144" s="197"/>
      <c r="E144" s="197">
        <v>70000000</v>
      </c>
      <c r="F144" s="197"/>
      <c r="G144" s="197">
        <v>20000000</v>
      </c>
      <c r="H144" s="197"/>
      <c r="I144" s="197"/>
      <c r="J144" s="197"/>
      <c r="K144" s="197">
        <v>90000000</v>
      </c>
      <c r="L144" s="197"/>
      <c r="M144" s="197"/>
      <c r="N144" s="197">
        <v>20000000</v>
      </c>
      <c r="O144" s="197">
        <f>SUM(C144:N144)</f>
        <v>200000000</v>
      </c>
      <c r="P144" s="4"/>
      <c r="Q144" s="4"/>
    </row>
    <row r="145" spans="1:17" ht="15">
      <c r="A145" s="5" t="s">
        <v>5</v>
      </c>
      <c r="B145" s="6" t="s">
        <v>589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4"/>
      <c r="Q145" s="4"/>
    </row>
    <row r="146" spans="1:17" ht="15">
      <c r="A146" s="5" t="s">
        <v>590</v>
      </c>
      <c r="B146" s="6" t="s">
        <v>591</v>
      </c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4"/>
      <c r="Q146" s="4"/>
    </row>
    <row r="147" spans="1:17" ht="15">
      <c r="A147" s="5" t="s">
        <v>6</v>
      </c>
      <c r="B147" s="6" t="s">
        <v>592</v>
      </c>
      <c r="C147" s="197"/>
      <c r="D147" s="197"/>
      <c r="E147" s="197">
        <v>3300000</v>
      </c>
      <c r="F147" s="197"/>
      <c r="G147" s="197"/>
      <c r="H147" s="197"/>
      <c r="I147" s="197"/>
      <c r="J147" s="197"/>
      <c r="K147" s="197">
        <v>3300000</v>
      </c>
      <c r="L147" s="197"/>
      <c r="M147" s="197"/>
      <c r="N147" s="197"/>
      <c r="O147" s="197">
        <f>SUM(C147:N147)</f>
        <v>6600000</v>
      </c>
      <c r="P147" s="4"/>
      <c r="Q147" s="4"/>
    </row>
    <row r="148" spans="1:17" ht="15">
      <c r="A148" s="5" t="s">
        <v>7</v>
      </c>
      <c r="B148" s="6" t="s">
        <v>598</v>
      </c>
      <c r="C148" s="197"/>
      <c r="D148" s="197"/>
      <c r="E148" s="197">
        <v>100000</v>
      </c>
      <c r="F148" s="197"/>
      <c r="G148" s="197"/>
      <c r="H148" s="197"/>
      <c r="I148" s="197"/>
      <c r="J148" s="197"/>
      <c r="K148" s="197">
        <v>100000</v>
      </c>
      <c r="L148" s="197"/>
      <c r="M148" s="197"/>
      <c r="N148" s="197"/>
      <c r="O148" s="197">
        <f>SUM(C148:N148)</f>
        <v>200000</v>
      </c>
      <c r="P148" s="4"/>
      <c r="Q148" s="4"/>
    </row>
    <row r="149" spans="1:17" ht="15">
      <c r="A149" s="9" t="s">
        <v>36</v>
      </c>
      <c r="B149" s="10" t="s">
        <v>614</v>
      </c>
      <c r="C149" s="197"/>
      <c r="D149" s="197"/>
      <c r="E149" s="197">
        <f>SUM(E144:E148)</f>
        <v>73400000</v>
      </c>
      <c r="F149" s="197"/>
      <c r="G149" s="197">
        <f>SUM(G144:G148)</f>
        <v>20000000</v>
      </c>
      <c r="H149" s="197"/>
      <c r="I149" s="197"/>
      <c r="J149" s="197"/>
      <c r="K149" s="197">
        <f>SUM(K144:K148)</f>
        <v>93400000</v>
      </c>
      <c r="L149" s="197"/>
      <c r="M149" s="197"/>
      <c r="N149" s="197">
        <f>SUM(N144:N148)</f>
        <v>20000000</v>
      </c>
      <c r="O149" s="197">
        <f>SUM(O144:O148)</f>
        <v>206800000</v>
      </c>
      <c r="P149" s="200"/>
      <c r="Q149" s="4"/>
    </row>
    <row r="150" spans="1:17" ht="15">
      <c r="A150" s="5" t="s">
        <v>8</v>
      </c>
      <c r="B150" s="6" t="s">
        <v>615</v>
      </c>
      <c r="C150" s="197"/>
      <c r="D150" s="197">
        <v>5500</v>
      </c>
      <c r="E150" s="197"/>
      <c r="F150" s="197">
        <v>7000</v>
      </c>
      <c r="G150" s="197">
        <v>4500</v>
      </c>
      <c r="H150" s="197">
        <v>7000</v>
      </c>
      <c r="I150" s="197">
        <v>4500</v>
      </c>
      <c r="J150" s="197">
        <v>7000</v>
      </c>
      <c r="K150" s="197">
        <v>4200</v>
      </c>
      <c r="L150" s="197">
        <v>6500</v>
      </c>
      <c r="M150" s="197">
        <v>2100</v>
      </c>
      <c r="N150" s="197">
        <v>5500</v>
      </c>
      <c r="O150" s="197">
        <f>SUM(C150:N150)</f>
        <v>53800</v>
      </c>
      <c r="P150" s="4"/>
      <c r="Q150" s="4"/>
    </row>
    <row r="151" spans="1:17" ht="15">
      <c r="A151" s="50" t="s">
        <v>37</v>
      </c>
      <c r="B151" s="65" t="s">
        <v>616</v>
      </c>
      <c r="C151" s="198"/>
      <c r="D151" s="198">
        <v>5500</v>
      </c>
      <c r="E151" s="198">
        <f>SUM(E143+E149)</f>
        <v>74850000</v>
      </c>
      <c r="F151" s="198">
        <v>7000</v>
      </c>
      <c r="G151" s="198">
        <v>20004500</v>
      </c>
      <c r="H151" s="198">
        <v>7000</v>
      </c>
      <c r="I151" s="198">
        <v>4500</v>
      </c>
      <c r="J151" s="198">
        <v>7000</v>
      </c>
      <c r="K151" s="198">
        <f>SUM(K143+K149+K150)</f>
        <v>94854200</v>
      </c>
      <c r="L151" s="198">
        <v>6500</v>
      </c>
      <c r="M151" s="198">
        <v>2100</v>
      </c>
      <c r="N151" s="198">
        <f>SUM(N149:N150)</f>
        <v>20005500</v>
      </c>
      <c r="O151" s="198">
        <f>SUM(O140+O141+O142+O143+O149+O150)</f>
        <v>209753800</v>
      </c>
      <c r="P151" s="200"/>
      <c r="Q151" s="4"/>
    </row>
    <row r="152" spans="1:17" ht="15">
      <c r="A152" s="17" t="s">
        <v>617</v>
      </c>
      <c r="B152" s="6" t="s">
        <v>618</v>
      </c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4"/>
      <c r="Q152" s="4"/>
    </row>
    <row r="153" spans="1:17" ht="15">
      <c r="A153" s="17" t="s">
        <v>9</v>
      </c>
      <c r="B153" s="6" t="s">
        <v>619</v>
      </c>
      <c r="C153" s="197">
        <v>1078800</v>
      </c>
      <c r="D153" s="197">
        <v>1078800</v>
      </c>
      <c r="E153" s="197">
        <v>1078800</v>
      </c>
      <c r="F153" s="197">
        <v>1078800</v>
      </c>
      <c r="G153" s="197">
        <v>1078800</v>
      </c>
      <c r="H153" s="197">
        <v>1078800</v>
      </c>
      <c r="I153" s="197">
        <v>1078800</v>
      </c>
      <c r="J153" s="197">
        <v>1078800</v>
      </c>
      <c r="K153" s="197">
        <v>1078800</v>
      </c>
      <c r="L153" s="197">
        <v>1078800</v>
      </c>
      <c r="M153" s="197">
        <v>1078800</v>
      </c>
      <c r="N153" s="197">
        <v>1079300</v>
      </c>
      <c r="O153" s="197">
        <f>SUM(C153:N153)</f>
        <v>12946100</v>
      </c>
      <c r="P153" s="4"/>
      <c r="Q153" s="4"/>
    </row>
    <row r="154" spans="1:17" ht="15">
      <c r="A154" s="17" t="s">
        <v>10</v>
      </c>
      <c r="B154" s="6" t="s">
        <v>622</v>
      </c>
      <c r="C154" s="197">
        <v>208300</v>
      </c>
      <c r="D154" s="197">
        <v>208300</v>
      </c>
      <c r="E154" s="197">
        <v>208300</v>
      </c>
      <c r="F154" s="197">
        <v>208300</v>
      </c>
      <c r="G154" s="197">
        <v>208300</v>
      </c>
      <c r="H154" s="197">
        <v>208300</v>
      </c>
      <c r="I154" s="197">
        <v>208300</v>
      </c>
      <c r="J154" s="197">
        <v>208300</v>
      </c>
      <c r="K154" s="197">
        <v>208300</v>
      </c>
      <c r="L154" s="197">
        <v>208300</v>
      </c>
      <c r="M154" s="197">
        <v>208300</v>
      </c>
      <c r="N154" s="197">
        <v>208700</v>
      </c>
      <c r="O154" s="197">
        <f>SUM(C154:N154)</f>
        <v>2500000</v>
      </c>
      <c r="P154" s="4"/>
      <c r="Q154" s="4"/>
    </row>
    <row r="155" spans="1:17" ht="15">
      <c r="A155" s="17" t="s">
        <v>11</v>
      </c>
      <c r="B155" s="6" t="s">
        <v>623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4"/>
      <c r="Q155" s="4"/>
    </row>
    <row r="156" spans="1:17" ht="15">
      <c r="A156" s="17" t="s">
        <v>630</v>
      </c>
      <c r="B156" s="6" t="s">
        <v>631</v>
      </c>
      <c r="C156" s="197">
        <v>297750</v>
      </c>
      <c r="D156" s="197">
        <v>297750</v>
      </c>
      <c r="E156" s="197">
        <v>297750</v>
      </c>
      <c r="F156" s="197">
        <v>297750</v>
      </c>
      <c r="G156" s="197">
        <v>297750</v>
      </c>
      <c r="H156" s="197">
        <v>297750</v>
      </c>
      <c r="I156" s="197"/>
      <c r="J156" s="197">
        <v>297750</v>
      </c>
      <c r="K156" s="197">
        <v>297750</v>
      </c>
      <c r="L156" s="197">
        <v>297750</v>
      </c>
      <c r="M156" s="197">
        <v>297750</v>
      </c>
      <c r="N156" s="197">
        <v>297786</v>
      </c>
      <c r="O156" s="197">
        <f>SUM(C156:N156)</f>
        <v>3275286</v>
      </c>
      <c r="P156" s="4"/>
      <c r="Q156" s="4"/>
    </row>
    <row r="157" spans="1:17" ht="15">
      <c r="A157" s="17" t="s">
        <v>632</v>
      </c>
      <c r="B157" s="6" t="s">
        <v>633</v>
      </c>
      <c r="C157" s="197">
        <v>427910</v>
      </c>
      <c r="D157" s="197">
        <v>427910</v>
      </c>
      <c r="E157" s="197">
        <v>427910</v>
      </c>
      <c r="F157" s="197">
        <v>427910</v>
      </c>
      <c r="G157" s="197">
        <v>427910</v>
      </c>
      <c r="H157" s="197">
        <v>427910</v>
      </c>
      <c r="I157" s="197">
        <v>282999</v>
      </c>
      <c r="J157" s="197">
        <v>427910</v>
      </c>
      <c r="K157" s="197">
        <v>427910</v>
      </c>
      <c r="L157" s="197">
        <v>427910</v>
      </c>
      <c r="M157" s="197">
        <v>427910</v>
      </c>
      <c r="N157" s="197">
        <v>427910</v>
      </c>
      <c r="O157" s="197">
        <f>SUM(C157:N157)</f>
        <v>4990009</v>
      </c>
      <c r="P157" s="4"/>
      <c r="Q157" s="4"/>
    </row>
    <row r="158" spans="1:17" ht="15">
      <c r="A158" s="17" t="s">
        <v>634</v>
      </c>
      <c r="B158" s="6" t="s">
        <v>635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4"/>
      <c r="Q158" s="4"/>
    </row>
    <row r="159" spans="1:17" ht="15">
      <c r="A159" s="17" t="s">
        <v>12</v>
      </c>
      <c r="B159" s="6" t="s">
        <v>636</v>
      </c>
      <c r="C159" s="197">
        <v>125000</v>
      </c>
      <c r="D159" s="197">
        <v>125000</v>
      </c>
      <c r="E159" s="197">
        <v>125000</v>
      </c>
      <c r="F159" s="197">
        <v>125000</v>
      </c>
      <c r="G159" s="197">
        <v>125000</v>
      </c>
      <c r="H159" s="197">
        <v>125000</v>
      </c>
      <c r="I159" s="197">
        <v>125000</v>
      </c>
      <c r="J159" s="197">
        <v>125000</v>
      </c>
      <c r="K159" s="197">
        <v>125000</v>
      </c>
      <c r="L159" s="197">
        <v>125000</v>
      </c>
      <c r="M159" s="197">
        <v>125000</v>
      </c>
      <c r="N159" s="197">
        <v>125000</v>
      </c>
      <c r="O159" s="197">
        <f>SUM(C159:N159)</f>
        <v>1500000</v>
      </c>
      <c r="P159" s="4"/>
      <c r="Q159" s="4"/>
    </row>
    <row r="160" spans="1:17" ht="15">
      <c r="A160" s="17" t="s">
        <v>13</v>
      </c>
      <c r="B160" s="6" t="s">
        <v>638</v>
      </c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4"/>
      <c r="Q160" s="4"/>
    </row>
    <row r="161" spans="1:17" ht="15">
      <c r="A161" s="17" t="s">
        <v>14</v>
      </c>
      <c r="B161" s="6" t="s">
        <v>643</v>
      </c>
      <c r="C161" s="197"/>
      <c r="D161" s="197"/>
      <c r="E161" s="197"/>
      <c r="F161" s="197"/>
      <c r="G161" s="197"/>
      <c r="H161" s="197"/>
      <c r="I161" s="197"/>
      <c r="J161" s="197"/>
      <c r="K161" s="197"/>
      <c r="L161" s="197"/>
      <c r="M161" s="197"/>
      <c r="N161" s="197"/>
      <c r="O161" s="197"/>
      <c r="P161" s="4"/>
      <c r="Q161" s="4"/>
    </row>
    <row r="162" spans="1:17" ht="15">
      <c r="A162" s="64" t="s">
        <v>38</v>
      </c>
      <c r="B162" s="65" t="s">
        <v>647</v>
      </c>
      <c r="C162" s="198">
        <f aca="true" t="shared" si="16" ref="C162:O162">SUM(C152:C161)</f>
        <v>2137760</v>
      </c>
      <c r="D162" s="198">
        <f t="shared" si="16"/>
        <v>2137760</v>
      </c>
      <c r="E162" s="198">
        <f t="shared" si="16"/>
        <v>2137760</v>
      </c>
      <c r="F162" s="198">
        <f t="shared" si="16"/>
        <v>2137760</v>
      </c>
      <c r="G162" s="198">
        <f t="shared" si="16"/>
        <v>2137760</v>
      </c>
      <c r="H162" s="198">
        <f t="shared" si="16"/>
        <v>2137760</v>
      </c>
      <c r="I162" s="198">
        <f t="shared" si="16"/>
        <v>1695099</v>
      </c>
      <c r="J162" s="198">
        <f t="shared" si="16"/>
        <v>2137760</v>
      </c>
      <c r="K162" s="198">
        <f t="shared" si="16"/>
        <v>2137760</v>
      </c>
      <c r="L162" s="198">
        <f t="shared" si="16"/>
        <v>2137760</v>
      </c>
      <c r="M162" s="198">
        <f t="shared" si="16"/>
        <v>2137760</v>
      </c>
      <c r="N162" s="198">
        <f t="shared" si="16"/>
        <v>2138696</v>
      </c>
      <c r="O162" s="198">
        <f t="shared" si="16"/>
        <v>25211395</v>
      </c>
      <c r="P162" s="200"/>
      <c r="Q162" s="4"/>
    </row>
    <row r="163" spans="1:17" ht="30">
      <c r="A163" s="17" t="s">
        <v>659</v>
      </c>
      <c r="B163" s="6" t="s">
        <v>660</v>
      </c>
      <c r="C163" s="197"/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4"/>
      <c r="Q163" s="4"/>
    </row>
    <row r="164" spans="1:17" ht="30">
      <c r="A164" s="5" t="s">
        <v>18</v>
      </c>
      <c r="B164" s="6" t="s">
        <v>661</v>
      </c>
      <c r="C164" s="197"/>
      <c r="D164" s="197"/>
      <c r="E164" s="197"/>
      <c r="F164" s="197"/>
      <c r="G164" s="197"/>
      <c r="H164" s="197"/>
      <c r="I164" s="197"/>
      <c r="J164" s="197"/>
      <c r="K164" s="197"/>
      <c r="L164" s="197"/>
      <c r="M164" s="197"/>
      <c r="N164" s="197"/>
      <c r="O164" s="197"/>
      <c r="P164" s="4"/>
      <c r="Q164" s="4"/>
    </row>
    <row r="165" spans="1:17" ht="15">
      <c r="A165" s="17" t="s">
        <v>19</v>
      </c>
      <c r="B165" s="6" t="s">
        <v>662</v>
      </c>
      <c r="C165" s="197"/>
      <c r="D165" s="197"/>
      <c r="E165" s="197"/>
      <c r="F165" s="197"/>
      <c r="G165" s="197"/>
      <c r="H165" s="197"/>
      <c r="I165" s="197"/>
      <c r="J165" s="197"/>
      <c r="K165" s="197"/>
      <c r="L165" s="197"/>
      <c r="M165" s="197"/>
      <c r="N165" s="197"/>
      <c r="O165" s="197"/>
      <c r="P165" s="4"/>
      <c r="Q165" s="4"/>
    </row>
    <row r="166" spans="1:17" ht="15">
      <c r="A166" s="50" t="s">
        <v>40</v>
      </c>
      <c r="B166" s="65" t="s">
        <v>663</v>
      </c>
      <c r="C166" s="197"/>
      <c r="D166" s="197"/>
      <c r="E166" s="197"/>
      <c r="F166" s="197"/>
      <c r="G166" s="197"/>
      <c r="H166" s="197"/>
      <c r="I166" s="197"/>
      <c r="J166" s="197"/>
      <c r="K166" s="197"/>
      <c r="L166" s="197"/>
      <c r="M166" s="197"/>
      <c r="N166" s="197"/>
      <c r="O166" s="197"/>
      <c r="P166" s="4"/>
      <c r="Q166" s="4"/>
    </row>
    <row r="167" spans="1:17" ht="15.75">
      <c r="A167" s="83" t="s">
        <v>138</v>
      </c>
      <c r="B167" s="88"/>
      <c r="C167" s="197"/>
      <c r="D167" s="197"/>
      <c r="E167" s="197"/>
      <c r="F167" s="197"/>
      <c r="G167" s="197"/>
      <c r="H167" s="197"/>
      <c r="I167" s="197"/>
      <c r="J167" s="197"/>
      <c r="K167" s="197"/>
      <c r="L167" s="197"/>
      <c r="M167" s="197"/>
      <c r="N167" s="197"/>
      <c r="O167" s="197"/>
      <c r="P167" s="4"/>
      <c r="Q167" s="4"/>
    </row>
    <row r="168" spans="1:17" ht="15">
      <c r="A168" s="5" t="s">
        <v>569</v>
      </c>
      <c r="B168" s="6" t="s">
        <v>570</v>
      </c>
      <c r="C168" s="197"/>
      <c r="D168" s="197"/>
      <c r="E168" s="197"/>
      <c r="F168" s="197"/>
      <c r="G168" s="197"/>
      <c r="H168" s="197"/>
      <c r="I168" s="197"/>
      <c r="J168" s="197"/>
      <c r="K168" s="197"/>
      <c r="L168" s="197">
        <v>19999960</v>
      </c>
      <c r="M168" s="197"/>
      <c r="N168" s="197"/>
      <c r="O168" s="197">
        <v>19999960</v>
      </c>
      <c r="P168" s="4"/>
      <c r="Q168" s="4"/>
    </row>
    <row r="169" spans="1:17" ht="30">
      <c r="A169" s="5" t="s">
        <v>571</v>
      </c>
      <c r="B169" s="6" t="s">
        <v>572</v>
      </c>
      <c r="C169" s="197"/>
      <c r="D169" s="197"/>
      <c r="E169" s="197"/>
      <c r="F169" s="197"/>
      <c r="G169" s="197"/>
      <c r="H169" s="197"/>
      <c r="I169" s="197"/>
      <c r="J169" s="197"/>
      <c r="K169" s="197"/>
      <c r="L169" s="197"/>
      <c r="M169" s="197"/>
      <c r="N169" s="197"/>
      <c r="O169" s="197"/>
      <c r="P169" s="4"/>
      <c r="Q169" s="4"/>
    </row>
    <row r="170" spans="1:17" ht="30">
      <c r="A170" s="5" t="s">
        <v>918</v>
      </c>
      <c r="B170" s="6" t="s">
        <v>573</v>
      </c>
      <c r="C170" s="197"/>
      <c r="D170" s="197"/>
      <c r="E170" s="197"/>
      <c r="F170" s="197"/>
      <c r="G170" s="197"/>
      <c r="H170" s="197"/>
      <c r="I170" s="197"/>
      <c r="J170" s="197"/>
      <c r="K170" s="197"/>
      <c r="L170" s="197"/>
      <c r="M170" s="197"/>
      <c r="N170" s="197"/>
      <c r="O170" s="197"/>
      <c r="P170" s="4"/>
      <c r="Q170" s="4"/>
    </row>
    <row r="171" spans="1:17" ht="30">
      <c r="A171" s="5" t="s">
        <v>919</v>
      </c>
      <c r="B171" s="6" t="s">
        <v>574</v>
      </c>
      <c r="C171" s="197"/>
      <c r="D171" s="197"/>
      <c r="E171" s="197"/>
      <c r="F171" s="197"/>
      <c r="G171" s="197"/>
      <c r="H171" s="197"/>
      <c r="I171" s="197"/>
      <c r="J171" s="197"/>
      <c r="K171" s="197"/>
      <c r="L171" s="197"/>
      <c r="M171" s="197"/>
      <c r="N171" s="197"/>
      <c r="O171" s="197"/>
      <c r="P171" s="4"/>
      <c r="Q171" s="4"/>
    </row>
    <row r="172" spans="1:17" ht="15">
      <c r="A172" s="5" t="s">
        <v>920</v>
      </c>
      <c r="B172" s="6" t="s">
        <v>575</v>
      </c>
      <c r="C172" s="197"/>
      <c r="D172" s="197"/>
      <c r="E172" s="197"/>
      <c r="F172" s="197"/>
      <c r="G172" s="197"/>
      <c r="H172" s="197"/>
      <c r="I172" s="197">
        <v>28860000</v>
      </c>
      <c r="J172" s="197"/>
      <c r="K172" s="197"/>
      <c r="L172" s="197"/>
      <c r="M172" s="197"/>
      <c r="N172" s="197"/>
      <c r="O172" s="197">
        <f>SUM(C172:N172)</f>
        <v>28860000</v>
      </c>
      <c r="P172" s="4"/>
      <c r="Q172" s="4"/>
    </row>
    <row r="173" spans="1:17" ht="15">
      <c r="A173" s="50" t="s">
        <v>34</v>
      </c>
      <c r="B173" s="65" t="s">
        <v>576</v>
      </c>
      <c r="C173" s="198"/>
      <c r="D173" s="198"/>
      <c r="E173" s="198"/>
      <c r="F173" s="198"/>
      <c r="G173" s="198"/>
      <c r="H173" s="198"/>
      <c r="I173" s="198">
        <v>28860000</v>
      </c>
      <c r="J173" s="198"/>
      <c r="K173" s="198"/>
      <c r="L173" s="198">
        <v>19999960</v>
      </c>
      <c r="M173" s="198"/>
      <c r="N173" s="198"/>
      <c r="O173" s="198">
        <f>SUM(C173:N173)</f>
        <v>48859960</v>
      </c>
      <c r="P173" s="4"/>
      <c r="Q173" s="4"/>
    </row>
    <row r="174" spans="1:17" ht="15">
      <c r="A174" s="17" t="s">
        <v>15</v>
      </c>
      <c r="B174" s="6" t="s">
        <v>648</v>
      </c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4"/>
      <c r="Q174" s="4"/>
    </row>
    <row r="175" spans="1:17" ht="15">
      <c r="A175" s="17" t="s">
        <v>16</v>
      </c>
      <c r="B175" s="6" t="s">
        <v>650</v>
      </c>
      <c r="C175" s="197"/>
      <c r="D175" s="197"/>
      <c r="E175" s="197"/>
      <c r="F175" s="197"/>
      <c r="G175" s="197"/>
      <c r="H175" s="197"/>
      <c r="I175" s="197"/>
      <c r="J175" s="197"/>
      <c r="K175" s="197"/>
      <c r="L175" s="197"/>
      <c r="M175" s="197"/>
      <c r="N175" s="197"/>
      <c r="O175" s="197"/>
      <c r="P175" s="4"/>
      <c r="Q175" s="4"/>
    </row>
    <row r="176" spans="1:17" ht="15">
      <c r="A176" s="17" t="s">
        <v>652</v>
      </c>
      <c r="B176" s="6" t="s">
        <v>653</v>
      </c>
      <c r="C176" s="197"/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4"/>
      <c r="Q176" s="4"/>
    </row>
    <row r="177" spans="1:17" ht="15">
      <c r="A177" s="17" t="s">
        <v>17</v>
      </c>
      <c r="B177" s="6" t="s">
        <v>654</v>
      </c>
      <c r="C177" s="197"/>
      <c r="D177" s="197"/>
      <c r="E177" s="197"/>
      <c r="F177" s="197"/>
      <c r="G177" s="197"/>
      <c r="H177" s="197"/>
      <c r="I177" s="197"/>
      <c r="J177" s="197"/>
      <c r="K177" s="197"/>
      <c r="L177" s="197"/>
      <c r="M177" s="197"/>
      <c r="N177" s="197"/>
      <c r="O177" s="197"/>
      <c r="P177" s="4"/>
      <c r="Q177" s="4"/>
    </row>
    <row r="178" spans="1:17" ht="15">
      <c r="A178" s="17" t="s">
        <v>656</v>
      </c>
      <c r="B178" s="6" t="s">
        <v>657</v>
      </c>
      <c r="C178" s="197"/>
      <c r="D178" s="197"/>
      <c r="E178" s="197"/>
      <c r="F178" s="197"/>
      <c r="G178" s="197"/>
      <c r="H178" s="197"/>
      <c r="I178" s="197"/>
      <c r="J178" s="197"/>
      <c r="K178" s="197"/>
      <c r="L178" s="197"/>
      <c r="M178" s="197"/>
      <c r="N178" s="197"/>
      <c r="O178" s="197"/>
      <c r="P178" s="4"/>
      <c r="Q178" s="4"/>
    </row>
    <row r="179" spans="1:17" ht="15">
      <c r="A179" s="50" t="s">
        <v>39</v>
      </c>
      <c r="B179" s="65" t="s">
        <v>658</v>
      </c>
      <c r="C179" s="197"/>
      <c r="D179" s="197"/>
      <c r="E179" s="197"/>
      <c r="F179" s="197"/>
      <c r="G179" s="197"/>
      <c r="H179" s="197"/>
      <c r="I179" s="197"/>
      <c r="J179" s="197"/>
      <c r="K179" s="197"/>
      <c r="L179" s="197"/>
      <c r="M179" s="197"/>
      <c r="N179" s="197"/>
      <c r="O179" s="197"/>
      <c r="P179" s="4"/>
      <c r="Q179" s="4"/>
    </row>
    <row r="180" spans="1:17" ht="30">
      <c r="A180" s="17" t="s">
        <v>664</v>
      </c>
      <c r="B180" s="6" t="s">
        <v>665</v>
      </c>
      <c r="C180" s="197"/>
      <c r="D180" s="197"/>
      <c r="E180" s="197"/>
      <c r="F180" s="197"/>
      <c r="G180" s="197"/>
      <c r="H180" s="197"/>
      <c r="I180" s="197"/>
      <c r="J180" s="197"/>
      <c r="K180" s="197"/>
      <c r="L180" s="197"/>
      <c r="M180" s="197"/>
      <c r="N180" s="197"/>
      <c r="O180" s="197"/>
      <c r="P180" s="4"/>
      <c r="Q180" s="4"/>
    </row>
    <row r="181" spans="1:17" ht="30">
      <c r="A181" s="5" t="s">
        <v>20</v>
      </c>
      <c r="B181" s="6" t="s">
        <v>666</v>
      </c>
      <c r="C181" s="197"/>
      <c r="D181" s="197"/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7"/>
      <c r="P181" s="4"/>
      <c r="Q181" s="4"/>
    </row>
    <row r="182" spans="1:17" ht="15">
      <c r="A182" s="17" t="s">
        <v>21</v>
      </c>
      <c r="B182" s="6" t="s">
        <v>667</v>
      </c>
      <c r="C182" s="197"/>
      <c r="D182" s="197"/>
      <c r="E182" s="197"/>
      <c r="F182" s="197"/>
      <c r="G182" s="197"/>
      <c r="H182" s="197"/>
      <c r="I182" s="197"/>
      <c r="J182" s="197"/>
      <c r="K182" s="197"/>
      <c r="L182" s="197"/>
      <c r="M182" s="197"/>
      <c r="N182" s="197"/>
      <c r="O182" s="197"/>
      <c r="P182" s="4"/>
      <c r="Q182" s="4"/>
    </row>
    <row r="183" spans="1:17" ht="15">
      <c r="A183" s="50" t="s">
        <v>42</v>
      </c>
      <c r="B183" s="65" t="s">
        <v>668</v>
      </c>
      <c r="C183" s="197"/>
      <c r="D183" s="197"/>
      <c r="E183" s="19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4"/>
      <c r="Q183" s="4"/>
    </row>
    <row r="184" spans="1:17" ht="15.75">
      <c r="A184" s="83" t="s">
        <v>137</v>
      </c>
      <c r="B184" s="88"/>
      <c r="C184" s="197"/>
      <c r="D184" s="197"/>
      <c r="E184" s="19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4"/>
      <c r="Q184" s="4"/>
    </row>
    <row r="185" spans="1:17" ht="15.75">
      <c r="A185" s="62" t="s">
        <v>41</v>
      </c>
      <c r="B185" s="46" t="s">
        <v>669</v>
      </c>
      <c r="C185" s="198">
        <f aca="true" t="shared" si="17" ref="C185:O185">SUM(C137+C151+C162+C166+C173+C179+C183)</f>
        <v>9582930</v>
      </c>
      <c r="D185" s="198">
        <f t="shared" si="17"/>
        <v>9381044</v>
      </c>
      <c r="E185" s="198">
        <f t="shared" si="17"/>
        <v>84110083</v>
      </c>
      <c r="F185" s="198">
        <f t="shared" si="17"/>
        <v>9267083</v>
      </c>
      <c r="G185" s="198">
        <f t="shared" si="17"/>
        <v>29264583</v>
      </c>
      <c r="H185" s="198">
        <f t="shared" si="17"/>
        <v>9267083</v>
      </c>
      <c r="I185" s="198">
        <f t="shared" si="17"/>
        <v>37681922</v>
      </c>
      <c r="J185" s="198">
        <f t="shared" si="17"/>
        <v>9267083</v>
      </c>
      <c r="K185" s="198">
        <f t="shared" si="17"/>
        <v>105101840</v>
      </c>
      <c r="L185" s="198">
        <f t="shared" si="17"/>
        <v>30254100</v>
      </c>
      <c r="M185" s="198">
        <f t="shared" si="17"/>
        <v>10249740</v>
      </c>
      <c r="N185" s="198">
        <f t="shared" si="17"/>
        <v>30254074</v>
      </c>
      <c r="O185" s="198">
        <f t="shared" si="17"/>
        <v>373681565</v>
      </c>
      <c r="P185" s="200"/>
      <c r="Q185" s="4"/>
    </row>
    <row r="186" spans="1:17" ht="15.75">
      <c r="A186" s="87" t="s">
        <v>190</v>
      </c>
      <c r="B186" s="86"/>
      <c r="C186" s="197"/>
      <c r="D186" s="197"/>
      <c r="E186" s="19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4"/>
      <c r="Q186" s="4"/>
    </row>
    <row r="187" spans="1:17" ht="15.75">
      <c r="A187" s="87" t="s">
        <v>191</v>
      </c>
      <c r="B187" s="86"/>
      <c r="C187" s="197"/>
      <c r="D187" s="197"/>
      <c r="E187" s="19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4"/>
      <c r="Q187" s="4"/>
    </row>
    <row r="188" spans="1:17" ht="15">
      <c r="A188" s="48" t="s">
        <v>23</v>
      </c>
      <c r="B188" s="5" t="s">
        <v>670</v>
      </c>
      <c r="C188" s="197"/>
      <c r="D188" s="197"/>
      <c r="E188" s="19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4"/>
      <c r="Q188" s="4"/>
    </row>
    <row r="189" spans="1:17" ht="15">
      <c r="A189" s="17" t="s">
        <v>671</v>
      </c>
      <c r="B189" s="5" t="s">
        <v>672</v>
      </c>
      <c r="C189" s="197"/>
      <c r="D189" s="197"/>
      <c r="E189" s="197"/>
      <c r="F189" s="197"/>
      <c r="G189" s="197"/>
      <c r="H189" s="197"/>
      <c r="I189" s="197"/>
      <c r="J189" s="197"/>
      <c r="K189" s="197"/>
      <c r="L189" s="197"/>
      <c r="M189" s="197"/>
      <c r="N189" s="197"/>
      <c r="O189" s="197"/>
      <c r="P189" s="4"/>
      <c r="Q189" s="4"/>
    </row>
    <row r="190" spans="1:17" ht="15">
      <c r="A190" s="48" t="s">
        <v>24</v>
      </c>
      <c r="B190" s="5" t="s">
        <v>673</v>
      </c>
      <c r="C190" s="197"/>
      <c r="D190" s="197"/>
      <c r="E190" s="197"/>
      <c r="F190" s="197"/>
      <c r="G190" s="197"/>
      <c r="H190" s="197"/>
      <c r="I190" s="197"/>
      <c r="J190" s="197"/>
      <c r="K190" s="197"/>
      <c r="L190" s="197"/>
      <c r="M190" s="197"/>
      <c r="N190" s="197"/>
      <c r="O190" s="197"/>
      <c r="P190" s="4"/>
      <c r="Q190" s="4"/>
    </row>
    <row r="191" spans="1:17" ht="15">
      <c r="A191" s="20" t="s">
        <v>43</v>
      </c>
      <c r="B191" s="9" t="s">
        <v>674</v>
      </c>
      <c r="C191" s="197"/>
      <c r="D191" s="197"/>
      <c r="E191" s="197"/>
      <c r="F191" s="197"/>
      <c r="G191" s="197"/>
      <c r="H191" s="197"/>
      <c r="I191" s="197"/>
      <c r="J191" s="197"/>
      <c r="K191" s="197"/>
      <c r="L191" s="197"/>
      <c r="M191" s="197"/>
      <c r="N191" s="197"/>
      <c r="O191" s="197"/>
      <c r="P191" s="4"/>
      <c r="Q191" s="4"/>
    </row>
    <row r="192" spans="1:17" ht="15">
      <c r="A192" s="17" t="s">
        <v>25</v>
      </c>
      <c r="B192" s="5" t="s">
        <v>675</v>
      </c>
      <c r="C192" s="197"/>
      <c r="D192" s="197"/>
      <c r="E192" s="197"/>
      <c r="F192" s="197"/>
      <c r="G192" s="197"/>
      <c r="H192" s="197"/>
      <c r="I192" s="197"/>
      <c r="J192" s="197"/>
      <c r="K192" s="197"/>
      <c r="L192" s="197"/>
      <c r="M192" s="197"/>
      <c r="N192" s="197"/>
      <c r="O192" s="197"/>
      <c r="P192" s="4"/>
      <c r="Q192" s="4"/>
    </row>
    <row r="193" spans="1:17" ht="15">
      <c r="A193" s="48" t="s">
        <v>676</v>
      </c>
      <c r="B193" s="5" t="s">
        <v>677</v>
      </c>
      <c r="C193" s="197"/>
      <c r="D193" s="197"/>
      <c r="E193" s="197"/>
      <c r="F193" s="197"/>
      <c r="G193" s="197"/>
      <c r="H193" s="197"/>
      <c r="I193" s="197"/>
      <c r="J193" s="197"/>
      <c r="K193" s="197"/>
      <c r="L193" s="197"/>
      <c r="M193" s="197"/>
      <c r="N193" s="197"/>
      <c r="O193" s="197"/>
      <c r="P193" s="4"/>
      <c r="Q193" s="4"/>
    </row>
    <row r="194" spans="1:17" ht="15">
      <c r="A194" s="17" t="s">
        <v>26</v>
      </c>
      <c r="B194" s="5" t="s">
        <v>678</v>
      </c>
      <c r="C194" s="197"/>
      <c r="D194" s="197"/>
      <c r="E194" s="197"/>
      <c r="F194" s="197"/>
      <c r="G194" s="197"/>
      <c r="H194" s="197"/>
      <c r="I194" s="197"/>
      <c r="J194" s="197"/>
      <c r="K194" s="197"/>
      <c r="L194" s="197"/>
      <c r="M194" s="197"/>
      <c r="N194" s="197"/>
      <c r="O194" s="197"/>
      <c r="P194" s="4"/>
      <c r="Q194" s="4"/>
    </row>
    <row r="195" spans="1:17" ht="15">
      <c r="A195" s="48" t="s">
        <v>679</v>
      </c>
      <c r="B195" s="5" t="s">
        <v>680</v>
      </c>
      <c r="C195" s="197"/>
      <c r="D195" s="197"/>
      <c r="E195" s="197"/>
      <c r="F195" s="197"/>
      <c r="G195" s="197"/>
      <c r="H195" s="197"/>
      <c r="I195" s="197"/>
      <c r="J195" s="197"/>
      <c r="K195" s="197"/>
      <c r="L195" s="197"/>
      <c r="M195" s="197"/>
      <c r="N195" s="197"/>
      <c r="O195" s="197"/>
      <c r="P195" s="4"/>
      <c r="Q195" s="4"/>
    </row>
    <row r="196" spans="1:17" ht="15">
      <c r="A196" s="18" t="s">
        <v>44</v>
      </c>
      <c r="B196" s="9" t="s">
        <v>681</v>
      </c>
      <c r="C196" s="197"/>
      <c r="D196" s="197"/>
      <c r="E196" s="197"/>
      <c r="F196" s="197"/>
      <c r="G196" s="197"/>
      <c r="H196" s="197"/>
      <c r="I196" s="197"/>
      <c r="J196" s="197"/>
      <c r="K196" s="197"/>
      <c r="L196" s="197"/>
      <c r="M196" s="197"/>
      <c r="N196" s="197"/>
      <c r="O196" s="197"/>
      <c r="P196" s="4"/>
      <c r="Q196" s="4"/>
    </row>
    <row r="197" spans="1:17" ht="15">
      <c r="A197" s="5" t="s">
        <v>188</v>
      </c>
      <c r="B197" s="5" t="s">
        <v>682</v>
      </c>
      <c r="C197" s="197">
        <v>13477777</v>
      </c>
      <c r="D197" s="197">
        <v>13477777</v>
      </c>
      <c r="E197" s="197">
        <v>13477777</v>
      </c>
      <c r="F197" s="197">
        <v>13477777</v>
      </c>
      <c r="G197" s="197">
        <v>13477777</v>
      </c>
      <c r="H197" s="197">
        <v>13477777</v>
      </c>
      <c r="I197" s="197">
        <v>13477777</v>
      </c>
      <c r="J197" s="197">
        <v>13477777</v>
      </c>
      <c r="K197" s="197">
        <v>13477777</v>
      </c>
      <c r="L197" s="197">
        <v>13477777</v>
      </c>
      <c r="M197" s="197">
        <v>13477777</v>
      </c>
      <c r="N197" s="197">
        <v>13477772</v>
      </c>
      <c r="O197" s="197">
        <f>SUM(C197:N197)</f>
        <v>161733319</v>
      </c>
      <c r="P197" s="4"/>
      <c r="Q197" s="4"/>
    </row>
    <row r="198" spans="1:17" ht="15">
      <c r="A198" s="5" t="s">
        <v>189</v>
      </c>
      <c r="B198" s="5" t="s">
        <v>682</v>
      </c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4"/>
      <c r="Q198" s="4"/>
    </row>
    <row r="199" spans="1:17" ht="15">
      <c r="A199" s="5" t="s">
        <v>186</v>
      </c>
      <c r="B199" s="5" t="s">
        <v>683</v>
      </c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7"/>
      <c r="P199" s="4"/>
      <c r="Q199" s="4"/>
    </row>
    <row r="200" spans="1:17" ht="15">
      <c r="A200" s="5" t="s">
        <v>187</v>
      </c>
      <c r="B200" s="5" t="s">
        <v>683</v>
      </c>
      <c r="C200" s="197"/>
      <c r="D200" s="197"/>
      <c r="E200" s="197"/>
      <c r="F200" s="197"/>
      <c r="G200" s="197"/>
      <c r="H200" s="197"/>
      <c r="I200" s="197"/>
      <c r="J200" s="197"/>
      <c r="K200" s="197"/>
      <c r="L200" s="197"/>
      <c r="M200" s="197"/>
      <c r="N200" s="197"/>
      <c r="O200" s="197"/>
      <c r="P200" s="4"/>
      <c r="Q200" s="4"/>
    </row>
    <row r="201" spans="1:17" ht="15">
      <c r="A201" s="9" t="s">
        <v>45</v>
      </c>
      <c r="B201" s="9" t="s">
        <v>684</v>
      </c>
      <c r="C201" s="197">
        <v>13477777</v>
      </c>
      <c r="D201" s="197">
        <v>13477777</v>
      </c>
      <c r="E201" s="197">
        <v>13477777</v>
      </c>
      <c r="F201" s="197">
        <v>13477777</v>
      </c>
      <c r="G201" s="197">
        <v>13477777</v>
      </c>
      <c r="H201" s="197">
        <v>13477777</v>
      </c>
      <c r="I201" s="197">
        <v>13477777</v>
      </c>
      <c r="J201" s="197">
        <v>13477777</v>
      </c>
      <c r="K201" s="197">
        <v>13477777</v>
      </c>
      <c r="L201" s="197">
        <v>13477777</v>
      </c>
      <c r="M201" s="197">
        <v>13477777</v>
      </c>
      <c r="N201" s="197">
        <v>13477772</v>
      </c>
      <c r="O201" s="197">
        <f>SUM(C201:N201)</f>
        <v>161733319</v>
      </c>
      <c r="P201" s="4"/>
      <c r="Q201" s="4"/>
    </row>
    <row r="202" spans="1:17" ht="15">
      <c r="A202" s="48" t="s">
        <v>685</v>
      </c>
      <c r="B202" s="5" t="s">
        <v>686</v>
      </c>
      <c r="C202" s="197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4"/>
      <c r="Q202" s="4"/>
    </row>
    <row r="203" spans="1:17" ht="15">
      <c r="A203" s="48" t="s">
        <v>687</v>
      </c>
      <c r="B203" s="5" t="s">
        <v>688</v>
      </c>
      <c r="C203" s="197"/>
      <c r="D203" s="197"/>
      <c r="E203" s="197"/>
      <c r="F203" s="197"/>
      <c r="G203" s="197"/>
      <c r="H203" s="197"/>
      <c r="I203" s="197"/>
      <c r="J203" s="197"/>
      <c r="K203" s="197"/>
      <c r="L203" s="197"/>
      <c r="M203" s="197"/>
      <c r="N203" s="197"/>
      <c r="O203" s="197"/>
      <c r="P203" s="4"/>
      <c r="Q203" s="4"/>
    </row>
    <row r="204" spans="1:17" ht="15">
      <c r="A204" s="48" t="s">
        <v>689</v>
      </c>
      <c r="B204" s="5" t="s">
        <v>690</v>
      </c>
      <c r="C204" s="197"/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4"/>
      <c r="Q204" s="4"/>
    </row>
    <row r="205" spans="1:17" ht="15">
      <c r="A205" s="48" t="s">
        <v>691</v>
      </c>
      <c r="B205" s="5" t="s">
        <v>692</v>
      </c>
      <c r="C205" s="197"/>
      <c r="D205" s="197"/>
      <c r="E205" s="197"/>
      <c r="F205" s="197"/>
      <c r="G205" s="197"/>
      <c r="H205" s="197"/>
      <c r="I205" s="197"/>
      <c r="J205" s="197"/>
      <c r="K205" s="197"/>
      <c r="L205" s="197"/>
      <c r="M205" s="197"/>
      <c r="N205" s="197"/>
      <c r="O205" s="197"/>
      <c r="P205" s="4"/>
      <c r="Q205" s="4"/>
    </row>
    <row r="206" spans="1:17" ht="15">
      <c r="A206" s="17" t="s">
        <v>27</v>
      </c>
      <c r="B206" s="5" t="s">
        <v>693</v>
      </c>
      <c r="C206" s="197"/>
      <c r="D206" s="197"/>
      <c r="E206" s="197"/>
      <c r="F206" s="197"/>
      <c r="G206" s="197"/>
      <c r="H206" s="197"/>
      <c r="I206" s="197"/>
      <c r="J206" s="197"/>
      <c r="K206" s="197"/>
      <c r="L206" s="197"/>
      <c r="M206" s="197"/>
      <c r="N206" s="197"/>
      <c r="O206" s="197"/>
      <c r="P206" s="4"/>
      <c r="Q206" s="4"/>
    </row>
    <row r="207" spans="1:17" ht="15">
      <c r="A207" s="20" t="s">
        <v>46</v>
      </c>
      <c r="B207" s="9" t="s">
        <v>695</v>
      </c>
      <c r="C207" s="197">
        <v>13477777</v>
      </c>
      <c r="D207" s="197">
        <v>13477777</v>
      </c>
      <c r="E207" s="197">
        <v>13477777</v>
      </c>
      <c r="F207" s="197">
        <v>13477777</v>
      </c>
      <c r="G207" s="197">
        <v>13477777</v>
      </c>
      <c r="H207" s="197">
        <v>13477777</v>
      </c>
      <c r="I207" s="197">
        <v>13477777</v>
      </c>
      <c r="J207" s="197">
        <v>13477777</v>
      </c>
      <c r="K207" s="197">
        <v>13477777</v>
      </c>
      <c r="L207" s="197">
        <v>13477777</v>
      </c>
      <c r="M207" s="197">
        <v>13477777</v>
      </c>
      <c r="N207" s="197">
        <v>13477772</v>
      </c>
      <c r="O207" s="197">
        <f>SUM(C207:N207)</f>
        <v>161733319</v>
      </c>
      <c r="P207" s="4"/>
      <c r="Q207" s="4"/>
    </row>
    <row r="208" spans="1:17" ht="15">
      <c r="A208" s="17" t="s">
        <v>696</v>
      </c>
      <c r="B208" s="5" t="s">
        <v>697</v>
      </c>
      <c r="C208" s="197"/>
      <c r="D208" s="197"/>
      <c r="E208" s="197"/>
      <c r="F208" s="197"/>
      <c r="G208" s="197"/>
      <c r="H208" s="197"/>
      <c r="I208" s="197"/>
      <c r="J208" s="197"/>
      <c r="K208" s="197"/>
      <c r="L208" s="197"/>
      <c r="M208" s="197"/>
      <c r="N208" s="197"/>
      <c r="O208" s="197"/>
      <c r="P208" s="4"/>
      <c r="Q208" s="4"/>
    </row>
    <row r="209" spans="1:17" ht="15">
      <c r="A209" s="17" t="s">
        <v>698</v>
      </c>
      <c r="B209" s="5" t="s">
        <v>699</v>
      </c>
      <c r="C209" s="197"/>
      <c r="D209" s="197"/>
      <c r="E209" s="197"/>
      <c r="F209" s="197"/>
      <c r="G209" s="197"/>
      <c r="H209" s="197"/>
      <c r="I209" s="197"/>
      <c r="J209" s="197"/>
      <c r="K209" s="197"/>
      <c r="L209" s="197"/>
      <c r="M209" s="197"/>
      <c r="N209" s="197"/>
      <c r="O209" s="197"/>
      <c r="P209" s="4"/>
      <c r="Q209" s="4"/>
    </row>
    <row r="210" spans="1:17" ht="15">
      <c r="A210" s="48" t="s">
        <v>700</v>
      </c>
      <c r="B210" s="5" t="s">
        <v>701</v>
      </c>
      <c r="C210" s="197"/>
      <c r="D210" s="197"/>
      <c r="E210" s="197"/>
      <c r="F210" s="197"/>
      <c r="G210" s="197"/>
      <c r="H210" s="197"/>
      <c r="I210" s="197"/>
      <c r="J210" s="197"/>
      <c r="K210" s="197"/>
      <c r="L210" s="197"/>
      <c r="M210" s="197"/>
      <c r="N210" s="197"/>
      <c r="O210" s="197"/>
      <c r="P210" s="4"/>
      <c r="Q210" s="4"/>
    </row>
    <row r="211" spans="1:17" ht="15">
      <c r="A211" s="48" t="s">
        <v>28</v>
      </c>
      <c r="B211" s="5" t="s">
        <v>702</v>
      </c>
      <c r="C211" s="197"/>
      <c r="D211" s="197"/>
      <c r="E211" s="197"/>
      <c r="F211" s="197"/>
      <c r="G211" s="197"/>
      <c r="H211" s="197"/>
      <c r="I211" s="197"/>
      <c r="J211" s="197"/>
      <c r="K211" s="197"/>
      <c r="L211" s="197"/>
      <c r="M211" s="197"/>
      <c r="N211" s="197"/>
      <c r="O211" s="197"/>
      <c r="P211" s="4"/>
      <c r="Q211" s="4"/>
    </row>
    <row r="212" spans="1:17" ht="15">
      <c r="A212" s="18" t="s">
        <v>47</v>
      </c>
      <c r="B212" s="9" t="s">
        <v>703</v>
      </c>
      <c r="C212" s="197"/>
      <c r="D212" s="197"/>
      <c r="E212" s="197"/>
      <c r="F212" s="197"/>
      <c r="G212" s="197"/>
      <c r="H212" s="197"/>
      <c r="I212" s="197"/>
      <c r="J212" s="197"/>
      <c r="K212" s="197"/>
      <c r="L212" s="197"/>
      <c r="M212" s="197"/>
      <c r="N212" s="197"/>
      <c r="O212" s="197"/>
      <c r="P212" s="4"/>
      <c r="Q212" s="4"/>
    </row>
    <row r="213" spans="1:17" ht="15">
      <c r="A213" s="20" t="s">
        <v>704</v>
      </c>
      <c r="B213" s="9" t="s">
        <v>705</v>
      </c>
      <c r="C213" s="197"/>
      <c r="D213" s="197"/>
      <c r="E213" s="197"/>
      <c r="F213" s="197"/>
      <c r="G213" s="197"/>
      <c r="H213" s="197"/>
      <c r="I213" s="197"/>
      <c r="J213" s="197"/>
      <c r="K213" s="197"/>
      <c r="L213" s="197"/>
      <c r="M213" s="197"/>
      <c r="N213" s="197"/>
      <c r="O213" s="197"/>
      <c r="P213" s="4"/>
      <c r="Q213" s="4"/>
    </row>
    <row r="214" spans="1:17" ht="15.75">
      <c r="A214" s="51" t="s">
        <v>48</v>
      </c>
      <c r="B214" s="52" t="s">
        <v>706</v>
      </c>
      <c r="C214" s="198">
        <f>SUM(C207+C212+C213)</f>
        <v>13477777</v>
      </c>
      <c r="D214" s="198">
        <f aca="true" t="shared" si="18" ref="D214:N214">SUM(D207+D212+D213)</f>
        <v>13477777</v>
      </c>
      <c r="E214" s="198">
        <f t="shared" si="18"/>
        <v>13477777</v>
      </c>
      <c r="F214" s="198">
        <f t="shared" si="18"/>
        <v>13477777</v>
      </c>
      <c r="G214" s="198">
        <f t="shared" si="18"/>
        <v>13477777</v>
      </c>
      <c r="H214" s="198">
        <f t="shared" si="18"/>
        <v>13477777</v>
      </c>
      <c r="I214" s="198">
        <f t="shared" si="18"/>
        <v>13477777</v>
      </c>
      <c r="J214" s="198">
        <f t="shared" si="18"/>
        <v>13477777</v>
      </c>
      <c r="K214" s="198">
        <f t="shared" si="18"/>
        <v>13477777</v>
      </c>
      <c r="L214" s="198">
        <f t="shared" si="18"/>
        <v>13477777</v>
      </c>
      <c r="M214" s="198">
        <f t="shared" si="18"/>
        <v>13477777</v>
      </c>
      <c r="N214" s="198">
        <f t="shared" si="18"/>
        <v>13477772</v>
      </c>
      <c r="O214" s="198">
        <f>SUM(C214:N214)</f>
        <v>161733319</v>
      </c>
      <c r="P214" s="4"/>
      <c r="Q214" s="4"/>
    </row>
    <row r="215" spans="1:17" ht="15.75">
      <c r="A215" s="56" t="s">
        <v>30</v>
      </c>
      <c r="B215" s="57"/>
      <c r="C215" s="203">
        <f aca="true" t="shared" si="19" ref="C215:O215">SUM(C185+C214)</f>
        <v>23060707</v>
      </c>
      <c r="D215" s="203">
        <f t="shared" si="19"/>
        <v>22858821</v>
      </c>
      <c r="E215" s="203">
        <f t="shared" si="19"/>
        <v>97587860</v>
      </c>
      <c r="F215" s="203">
        <f t="shared" si="19"/>
        <v>22744860</v>
      </c>
      <c r="G215" s="203">
        <f t="shared" si="19"/>
        <v>42742360</v>
      </c>
      <c r="H215" s="203">
        <f t="shared" si="19"/>
        <v>22744860</v>
      </c>
      <c r="I215" s="203">
        <f t="shared" si="19"/>
        <v>51159699</v>
      </c>
      <c r="J215" s="203">
        <f t="shared" si="19"/>
        <v>22744860</v>
      </c>
      <c r="K215" s="203">
        <f t="shared" si="19"/>
        <v>118579617</v>
      </c>
      <c r="L215" s="203">
        <f t="shared" si="19"/>
        <v>43731877</v>
      </c>
      <c r="M215" s="203">
        <f t="shared" si="19"/>
        <v>23727517</v>
      </c>
      <c r="N215" s="203">
        <f t="shared" si="19"/>
        <v>43731846</v>
      </c>
      <c r="O215" s="203">
        <f t="shared" si="19"/>
        <v>535414884</v>
      </c>
      <c r="P215" s="200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3">
    <mergeCell ref="A1:O1"/>
    <mergeCell ref="A2:O2"/>
    <mergeCell ref="A3:O3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8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9"/>
  <sheetViews>
    <sheetView zoomScalePageLayoutView="0" workbookViewId="0" topLeftCell="A2">
      <selection activeCell="A10" sqref="A10"/>
    </sheetView>
  </sheetViews>
  <sheetFormatPr defaultColWidth="9.140625" defaultRowHeight="15"/>
  <cols>
    <col min="1" max="1" width="91.140625" style="0" customWidth="1"/>
    <col min="3" max="3" width="15.140625" style="0" customWidth="1"/>
    <col min="4" max="4" width="14.00390625" style="0" customWidth="1"/>
    <col min="5" max="5" width="15.140625" style="0" customWidth="1"/>
    <col min="6" max="6" width="14.00390625" style="0" customWidth="1"/>
    <col min="7" max="7" width="14.7109375" style="0" customWidth="1"/>
    <col min="8" max="8" width="14.140625" style="0" customWidth="1"/>
    <col min="9" max="9" width="14.8515625" style="0" customWidth="1"/>
    <col min="10" max="10" width="15.28125" style="0" bestFit="1" customWidth="1"/>
    <col min="11" max="11" width="16.140625" style="0" bestFit="1" customWidth="1"/>
    <col min="12" max="12" width="13.8515625" style="0" customWidth="1"/>
    <col min="13" max="13" width="14.57421875" style="0" bestFit="1" customWidth="1"/>
    <col min="14" max="14" width="15.140625" style="0" customWidth="1"/>
    <col min="15" max="15" width="19.421875" style="0" customWidth="1"/>
    <col min="16" max="16" width="24.421875" style="0" customWidth="1"/>
  </cols>
  <sheetData>
    <row r="1" spans="1:6" ht="15" hidden="1">
      <c r="A1" s="117" t="s">
        <v>256</v>
      </c>
      <c r="B1" s="118"/>
      <c r="C1" s="118"/>
      <c r="D1" s="118"/>
      <c r="E1" s="118"/>
      <c r="F1" s="118"/>
    </row>
    <row r="2" spans="1:15" ht="36.75" customHeight="1">
      <c r="A2" s="314" t="s">
        <v>759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9.5" customHeight="1">
      <c r="A3" s="302" t="s">
        <v>747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</row>
    <row r="4" spans="1:15" ht="18" customHeight="1">
      <c r="A4" s="303" t="s">
        <v>119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</row>
    <row r="5" ht="15">
      <c r="A5" s="150" t="s">
        <v>111</v>
      </c>
    </row>
    <row r="6" spans="1:17" ht="25.5">
      <c r="A6" s="2" t="s">
        <v>357</v>
      </c>
      <c r="B6" s="3" t="s">
        <v>358</v>
      </c>
      <c r="C6" s="201" t="s">
        <v>244</v>
      </c>
      <c r="D6" s="201" t="s">
        <v>245</v>
      </c>
      <c r="E6" s="201" t="s">
        <v>246</v>
      </c>
      <c r="F6" s="201" t="s">
        <v>247</v>
      </c>
      <c r="G6" s="201" t="s">
        <v>248</v>
      </c>
      <c r="H6" s="201" t="s">
        <v>249</v>
      </c>
      <c r="I6" s="201" t="s">
        <v>250</v>
      </c>
      <c r="J6" s="201" t="s">
        <v>251</v>
      </c>
      <c r="K6" s="201" t="s">
        <v>252</v>
      </c>
      <c r="L6" s="201" t="s">
        <v>253</v>
      </c>
      <c r="M6" s="201" t="s">
        <v>254</v>
      </c>
      <c r="N6" s="201" t="s">
        <v>255</v>
      </c>
      <c r="O6" s="202" t="s">
        <v>231</v>
      </c>
      <c r="P6" s="4"/>
      <c r="Q6" s="4"/>
    </row>
    <row r="7" spans="1:17" ht="15">
      <c r="A7" s="39" t="s">
        <v>359</v>
      </c>
      <c r="B7" s="40" t="s">
        <v>360</v>
      </c>
      <c r="C7" s="204">
        <v>4816670</v>
      </c>
      <c r="D7" s="204">
        <v>4816670</v>
      </c>
      <c r="E7" s="204">
        <v>4657718</v>
      </c>
      <c r="F7" s="204">
        <v>4657718</v>
      </c>
      <c r="G7" s="204">
        <v>4657718</v>
      </c>
      <c r="H7" s="204">
        <v>4657718</v>
      </c>
      <c r="I7" s="204">
        <v>4657718</v>
      </c>
      <c r="J7" s="204">
        <v>4657718</v>
      </c>
      <c r="K7" s="204">
        <v>4657718</v>
      </c>
      <c r="L7" s="204">
        <v>4657718</v>
      </c>
      <c r="M7" s="204">
        <v>4799754</v>
      </c>
      <c r="N7" s="204">
        <v>4799751</v>
      </c>
      <c r="O7" s="204">
        <f>SUM(C7:N7)</f>
        <v>56494589</v>
      </c>
      <c r="P7" s="200"/>
      <c r="Q7" s="4"/>
    </row>
    <row r="8" spans="1:17" ht="15">
      <c r="A8" s="39" t="s">
        <v>361</v>
      </c>
      <c r="B8" s="41" t="s">
        <v>362</v>
      </c>
      <c r="C8" s="204"/>
      <c r="D8" s="204"/>
      <c r="E8" s="204"/>
      <c r="F8" s="204"/>
      <c r="G8" s="204"/>
      <c r="H8" s="204"/>
      <c r="I8" s="204"/>
      <c r="J8" s="204"/>
      <c r="K8" s="204"/>
      <c r="L8" s="204">
        <v>180000</v>
      </c>
      <c r="M8" s="204"/>
      <c r="N8" s="204"/>
      <c r="O8" s="204">
        <v>180000</v>
      </c>
      <c r="P8" s="200"/>
      <c r="Q8" s="4"/>
    </row>
    <row r="9" spans="1:17" ht="15">
      <c r="A9" s="39" t="s">
        <v>363</v>
      </c>
      <c r="B9" s="41" t="s">
        <v>364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>
        <v>588000</v>
      </c>
      <c r="N9" s="204"/>
      <c r="O9" s="204">
        <v>588000</v>
      </c>
      <c r="P9" s="200"/>
      <c r="Q9" s="4"/>
    </row>
    <row r="10" spans="1:17" ht="15">
      <c r="A10" s="42" t="s">
        <v>365</v>
      </c>
      <c r="B10" s="41" t="s">
        <v>366</v>
      </c>
      <c r="C10" s="204">
        <v>25000</v>
      </c>
      <c r="D10" s="204">
        <v>25000</v>
      </c>
      <c r="E10" s="204">
        <v>25000</v>
      </c>
      <c r="F10" s="204">
        <v>25000</v>
      </c>
      <c r="G10" s="204"/>
      <c r="H10" s="204"/>
      <c r="I10" s="204"/>
      <c r="J10" s="204"/>
      <c r="K10" s="204"/>
      <c r="L10" s="204">
        <v>5434</v>
      </c>
      <c r="M10" s="204"/>
      <c r="N10" s="204"/>
      <c r="O10" s="204">
        <f>SUM(C10:N10)</f>
        <v>105434</v>
      </c>
      <c r="P10" s="200"/>
      <c r="Q10" s="4"/>
    </row>
    <row r="11" spans="1:17" ht="15">
      <c r="A11" s="42" t="s">
        <v>367</v>
      </c>
      <c r="B11" s="41" t="s">
        <v>368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4"/>
      <c r="Q11" s="4"/>
    </row>
    <row r="12" spans="1:17" ht="15">
      <c r="A12" s="42" t="s">
        <v>369</v>
      </c>
      <c r="B12" s="41" t="s">
        <v>370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4"/>
      <c r="Q12" s="4"/>
    </row>
    <row r="13" spans="1:17" ht="15">
      <c r="A13" s="42" t="s">
        <v>371</v>
      </c>
      <c r="B13" s="41" t="s">
        <v>372</v>
      </c>
      <c r="C13" s="204">
        <v>253807</v>
      </c>
      <c r="D13" s="204">
        <v>253807</v>
      </c>
      <c r="E13" s="204">
        <v>253807</v>
      </c>
      <c r="F13" s="204">
        <v>253807</v>
      </c>
      <c r="G13" s="204">
        <v>253807</v>
      </c>
      <c r="H13" s="204">
        <v>253807</v>
      </c>
      <c r="I13" s="204">
        <v>283807</v>
      </c>
      <c r="J13" s="204">
        <v>283807</v>
      </c>
      <c r="K13" s="204">
        <v>283807</v>
      </c>
      <c r="L13" s="204">
        <v>283807</v>
      </c>
      <c r="M13" s="204">
        <v>283807</v>
      </c>
      <c r="N13" s="204">
        <v>275803</v>
      </c>
      <c r="O13" s="204">
        <f>SUM(C13:N13)</f>
        <v>3217680</v>
      </c>
      <c r="P13" s="200"/>
      <c r="Q13" s="4"/>
    </row>
    <row r="14" spans="1:17" ht="15">
      <c r="A14" s="42" t="s">
        <v>373</v>
      </c>
      <c r="B14" s="41" t="s">
        <v>374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4"/>
      <c r="Q14" s="4"/>
    </row>
    <row r="15" spans="1:17" ht="15">
      <c r="A15" s="5" t="s">
        <v>375</v>
      </c>
      <c r="B15" s="41" t="s">
        <v>376</v>
      </c>
      <c r="C15" s="204">
        <v>42496</v>
      </c>
      <c r="D15" s="204">
        <v>42496</v>
      </c>
      <c r="E15" s="204">
        <v>42496</v>
      </c>
      <c r="F15" s="204">
        <v>42496</v>
      </c>
      <c r="G15" s="204">
        <v>42496</v>
      </c>
      <c r="H15" s="204">
        <v>40000</v>
      </c>
      <c r="I15" s="204"/>
      <c r="J15" s="204"/>
      <c r="K15" s="204">
        <v>50000</v>
      </c>
      <c r="L15" s="204">
        <v>42496</v>
      </c>
      <c r="M15" s="204">
        <v>42480</v>
      </c>
      <c r="N15" s="204">
        <v>42544</v>
      </c>
      <c r="O15" s="204">
        <f>SUM(C15:N15)</f>
        <v>430000</v>
      </c>
      <c r="P15" s="200"/>
      <c r="Q15" s="4"/>
    </row>
    <row r="16" spans="1:17" ht="15">
      <c r="A16" s="5" t="s">
        <v>377</v>
      </c>
      <c r="B16" s="41" t="s">
        <v>378</v>
      </c>
      <c r="C16" s="204"/>
      <c r="D16" s="204"/>
      <c r="E16" s="204"/>
      <c r="F16" s="204">
        <v>100000</v>
      </c>
      <c r="G16" s="204"/>
      <c r="H16" s="204"/>
      <c r="I16" s="204"/>
      <c r="J16" s="204">
        <v>125000</v>
      </c>
      <c r="K16" s="204"/>
      <c r="L16" s="204"/>
      <c r="M16" s="204"/>
      <c r="N16" s="204">
        <v>125000</v>
      </c>
      <c r="O16" s="204">
        <f>SUM(C16:N16)</f>
        <v>350000</v>
      </c>
      <c r="P16" s="200"/>
      <c r="Q16" s="4"/>
    </row>
    <row r="17" spans="1:17" ht="15">
      <c r="A17" s="5" t="s">
        <v>379</v>
      </c>
      <c r="B17" s="41" t="s">
        <v>380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4"/>
      <c r="Q17" s="4"/>
    </row>
    <row r="18" spans="1:17" ht="15">
      <c r="A18" s="5" t="s">
        <v>381</v>
      </c>
      <c r="B18" s="41" t="s">
        <v>382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4"/>
      <c r="Q18" s="4"/>
    </row>
    <row r="19" spans="1:17" ht="15">
      <c r="A19" s="5" t="s">
        <v>841</v>
      </c>
      <c r="B19" s="41" t="s">
        <v>383</v>
      </c>
      <c r="C19" s="204"/>
      <c r="D19" s="204"/>
      <c r="E19" s="204">
        <v>1377800</v>
      </c>
      <c r="F19" s="204"/>
      <c r="G19" s="204"/>
      <c r="H19" s="204">
        <v>1377800</v>
      </c>
      <c r="I19" s="204">
        <v>1571085</v>
      </c>
      <c r="J19" s="204"/>
      <c r="K19" s="204"/>
      <c r="L19" s="204"/>
      <c r="M19" s="204"/>
      <c r="N19" s="204">
        <v>1780506</v>
      </c>
      <c r="O19" s="204">
        <f>SUM(C19:N19)</f>
        <v>6107191</v>
      </c>
      <c r="P19" s="200"/>
      <c r="Q19" s="4"/>
    </row>
    <row r="20" spans="1:17" ht="15">
      <c r="A20" s="43" t="s">
        <v>708</v>
      </c>
      <c r="B20" s="44" t="s">
        <v>385</v>
      </c>
      <c r="C20" s="204">
        <f aca="true" t="shared" si="0" ref="C20:O20">SUM(C7:C19)</f>
        <v>5137973</v>
      </c>
      <c r="D20" s="204">
        <f t="shared" si="0"/>
        <v>5137973</v>
      </c>
      <c r="E20" s="204">
        <f t="shared" si="0"/>
        <v>6356821</v>
      </c>
      <c r="F20" s="204">
        <f t="shared" si="0"/>
        <v>5079021</v>
      </c>
      <c r="G20" s="204">
        <f t="shared" si="0"/>
        <v>4954021</v>
      </c>
      <c r="H20" s="204">
        <f t="shared" si="0"/>
        <v>6329325</v>
      </c>
      <c r="I20" s="204">
        <f t="shared" si="0"/>
        <v>6512610</v>
      </c>
      <c r="J20" s="204">
        <f t="shared" si="0"/>
        <v>5066525</v>
      </c>
      <c r="K20" s="204">
        <f t="shared" si="0"/>
        <v>4991525</v>
      </c>
      <c r="L20" s="204">
        <f t="shared" si="0"/>
        <v>5169455</v>
      </c>
      <c r="M20" s="204">
        <f t="shared" si="0"/>
        <v>5714041</v>
      </c>
      <c r="N20" s="204">
        <f t="shared" si="0"/>
        <v>7023604</v>
      </c>
      <c r="O20" s="204">
        <f t="shared" si="0"/>
        <v>67472894</v>
      </c>
      <c r="P20" s="200"/>
      <c r="Q20" s="4"/>
    </row>
    <row r="21" spans="1:17" ht="15">
      <c r="A21" s="5" t="s">
        <v>386</v>
      </c>
      <c r="B21" s="41" t="s">
        <v>387</v>
      </c>
      <c r="C21" s="204">
        <v>284211</v>
      </c>
      <c r="D21" s="204">
        <v>284211</v>
      </c>
      <c r="E21" s="204">
        <v>284211</v>
      </c>
      <c r="F21" s="204">
        <v>284211</v>
      </c>
      <c r="G21" s="204">
        <v>284211</v>
      </c>
      <c r="H21" s="204">
        <v>284211</v>
      </c>
      <c r="I21" s="204">
        <v>284211</v>
      </c>
      <c r="J21" s="204">
        <v>284211</v>
      </c>
      <c r="K21" s="204">
        <v>284211</v>
      </c>
      <c r="L21" s="204">
        <v>284211</v>
      </c>
      <c r="M21" s="204">
        <v>284211</v>
      </c>
      <c r="N21" s="204">
        <v>284211</v>
      </c>
      <c r="O21" s="204">
        <f>SUM(C21:N21)</f>
        <v>3410532</v>
      </c>
      <c r="P21" s="200"/>
      <c r="Q21" s="4"/>
    </row>
    <row r="22" spans="1:17" ht="15">
      <c r="A22" s="5" t="s">
        <v>388</v>
      </c>
      <c r="B22" s="41" t="s">
        <v>389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>
        <v>350000</v>
      </c>
      <c r="M22" s="204">
        <v>399200</v>
      </c>
      <c r="N22" s="204">
        <v>399200</v>
      </c>
      <c r="O22" s="204">
        <f>SUM(C22:N22)</f>
        <v>1148400</v>
      </c>
      <c r="P22" s="200"/>
      <c r="Q22" s="4"/>
    </row>
    <row r="23" spans="1:17" ht="15">
      <c r="A23" s="6" t="s">
        <v>390</v>
      </c>
      <c r="B23" s="41" t="s">
        <v>391</v>
      </c>
      <c r="C23" s="204">
        <v>85700</v>
      </c>
      <c r="D23" s="204">
        <v>85700</v>
      </c>
      <c r="E23" s="204">
        <v>85700</v>
      </c>
      <c r="F23" s="204">
        <v>85700</v>
      </c>
      <c r="G23" s="204">
        <v>85700</v>
      </c>
      <c r="H23" s="204">
        <v>85700</v>
      </c>
      <c r="I23" s="204"/>
      <c r="J23" s="204"/>
      <c r="K23" s="204"/>
      <c r="L23" s="204">
        <v>174664</v>
      </c>
      <c r="M23" s="204"/>
      <c r="N23" s="204"/>
      <c r="O23" s="204">
        <f>SUM(C23:N23)</f>
        <v>688864</v>
      </c>
      <c r="P23" s="200"/>
      <c r="Q23" s="4"/>
    </row>
    <row r="24" spans="1:17" ht="15">
      <c r="A24" s="9" t="s">
        <v>709</v>
      </c>
      <c r="B24" s="44" t="s">
        <v>392</v>
      </c>
      <c r="C24" s="204">
        <f aca="true" t="shared" si="1" ref="C24:O24">SUM(C21:C23)</f>
        <v>369911</v>
      </c>
      <c r="D24" s="204">
        <f t="shared" si="1"/>
        <v>369911</v>
      </c>
      <c r="E24" s="204">
        <f t="shared" si="1"/>
        <v>369911</v>
      </c>
      <c r="F24" s="204">
        <f t="shared" si="1"/>
        <v>369911</v>
      </c>
      <c r="G24" s="204">
        <f t="shared" si="1"/>
        <v>369911</v>
      </c>
      <c r="H24" s="204">
        <f t="shared" si="1"/>
        <v>369911</v>
      </c>
      <c r="I24" s="204">
        <f t="shared" si="1"/>
        <v>284211</v>
      </c>
      <c r="J24" s="204">
        <f t="shared" si="1"/>
        <v>284211</v>
      </c>
      <c r="K24" s="204">
        <f t="shared" si="1"/>
        <v>284211</v>
      </c>
      <c r="L24" s="204">
        <f t="shared" si="1"/>
        <v>808875</v>
      </c>
      <c r="M24" s="204">
        <f t="shared" si="1"/>
        <v>683411</v>
      </c>
      <c r="N24" s="204">
        <f t="shared" si="1"/>
        <v>683411</v>
      </c>
      <c r="O24" s="204">
        <f t="shared" si="1"/>
        <v>5247796</v>
      </c>
      <c r="P24" s="200"/>
      <c r="Q24" s="4"/>
    </row>
    <row r="25" spans="1:17" ht="15">
      <c r="A25" s="66" t="s">
        <v>911</v>
      </c>
      <c r="B25" s="67" t="s">
        <v>393</v>
      </c>
      <c r="C25" s="205">
        <f>SUM(C24,C20)</f>
        <v>5507884</v>
      </c>
      <c r="D25" s="205">
        <f>SUM(D24,D20)</f>
        <v>5507884</v>
      </c>
      <c r="E25" s="205">
        <f aca="true" t="shared" si="2" ref="E25:O25">SUM(E20+E24)</f>
        <v>6726732</v>
      </c>
      <c r="F25" s="205">
        <f t="shared" si="2"/>
        <v>5448932</v>
      </c>
      <c r="G25" s="205">
        <f t="shared" si="2"/>
        <v>5323932</v>
      </c>
      <c r="H25" s="205">
        <f t="shared" si="2"/>
        <v>6699236</v>
      </c>
      <c r="I25" s="205">
        <f t="shared" si="2"/>
        <v>6796821</v>
      </c>
      <c r="J25" s="205">
        <f t="shared" si="2"/>
        <v>5350736</v>
      </c>
      <c r="K25" s="205">
        <f t="shared" si="2"/>
        <v>5275736</v>
      </c>
      <c r="L25" s="205">
        <f t="shared" si="2"/>
        <v>5978330</v>
      </c>
      <c r="M25" s="205">
        <f t="shared" si="2"/>
        <v>6397452</v>
      </c>
      <c r="N25" s="205">
        <f t="shared" si="2"/>
        <v>7707015</v>
      </c>
      <c r="O25" s="205">
        <f t="shared" si="2"/>
        <v>72720690</v>
      </c>
      <c r="P25" s="200"/>
      <c r="Q25" s="4"/>
    </row>
    <row r="26" spans="1:17" ht="15">
      <c r="A26" s="50" t="s">
        <v>842</v>
      </c>
      <c r="B26" s="67" t="s">
        <v>394</v>
      </c>
      <c r="C26" s="205">
        <v>1591627</v>
      </c>
      <c r="D26" s="205">
        <v>1591627</v>
      </c>
      <c r="E26" s="205">
        <v>1591627</v>
      </c>
      <c r="F26" s="205">
        <v>1591627</v>
      </c>
      <c r="G26" s="205">
        <v>1591627</v>
      </c>
      <c r="H26" s="205">
        <v>1591627</v>
      </c>
      <c r="I26" s="205">
        <v>1591627</v>
      </c>
      <c r="J26" s="205">
        <v>1591627</v>
      </c>
      <c r="K26" s="205">
        <v>1703627</v>
      </c>
      <c r="L26" s="205">
        <v>1703627</v>
      </c>
      <c r="M26" s="205">
        <v>1703627</v>
      </c>
      <c r="N26" s="205">
        <v>1703634</v>
      </c>
      <c r="O26" s="205">
        <f>SUM(C26:N26)</f>
        <v>19547531</v>
      </c>
      <c r="P26" s="200"/>
      <c r="Q26" s="4"/>
    </row>
    <row r="27" spans="1:17" ht="15">
      <c r="A27" s="5" t="s">
        <v>395</v>
      </c>
      <c r="B27" s="41" t="s">
        <v>396</v>
      </c>
      <c r="C27" s="204">
        <v>64080</v>
      </c>
      <c r="D27" s="204">
        <v>64080</v>
      </c>
      <c r="E27" s="204">
        <v>64080</v>
      </c>
      <c r="F27" s="204">
        <v>64080</v>
      </c>
      <c r="G27" s="204">
        <v>64080</v>
      </c>
      <c r="H27" s="204">
        <v>64080</v>
      </c>
      <c r="I27" s="204"/>
      <c r="J27" s="204">
        <v>44872</v>
      </c>
      <c r="K27" s="204">
        <v>125580</v>
      </c>
      <c r="L27" s="204">
        <v>125580</v>
      </c>
      <c r="M27" s="204">
        <v>125580</v>
      </c>
      <c r="N27" s="204">
        <v>125620</v>
      </c>
      <c r="O27" s="204">
        <f>SUM(C27:N27)</f>
        <v>931712</v>
      </c>
      <c r="P27" s="200"/>
      <c r="Q27" s="4"/>
    </row>
    <row r="28" spans="1:17" ht="15">
      <c r="A28" s="5" t="s">
        <v>397</v>
      </c>
      <c r="B28" s="41" t="s">
        <v>398</v>
      </c>
      <c r="C28" s="204">
        <v>701160</v>
      </c>
      <c r="D28" s="204">
        <v>701160</v>
      </c>
      <c r="E28" s="204">
        <v>701160</v>
      </c>
      <c r="F28" s="204">
        <v>701160</v>
      </c>
      <c r="G28" s="204">
        <v>701160</v>
      </c>
      <c r="H28" s="204">
        <v>701160</v>
      </c>
      <c r="I28" s="204">
        <v>486160</v>
      </c>
      <c r="J28" s="204">
        <v>701160</v>
      </c>
      <c r="K28" s="204">
        <v>701160</v>
      </c>
      <c r="L28" s="204">
        <v>701160</v>
      </c>
      <c r="M28" s="204">
        <v>701160</v>
      </c>
      <c r="N28" s="204">
        <v>525768</v>
      </c>
      <c r="O28" s="204">
        <f>SUM(C28:N28)</f>
        <v>8023528</v>
      </c>
      <c r="P28" s="200"/>
      <c r="Q28" s="4"/>
    </row>
    <row r="29" spans="1:17" ht="15">
      <c r="A29" s="5" t="s">
        <v>399</v>
      </c>
      <c r="B29" s="41" t="s">
        <v>400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4"/>
      <c r="Q29" s="4"/>
    </row>
    <row r="30" spans="1:17" ht="15">
      <c r="A30" s="9" t="s">
        <v>719</v>
      </c>
      <c r="B30" s="44" t="s">
        <v>401</v>
      </c>
      <c r="C30" s="204">
        <f aca="true" t="shared" si="3" ref="C30:O30">SUM(C27:C29)</f>
        <v>765240</v>
      </c>
      <c r="D30" s="204">
        <f t="shared" si="3"/>
        <v>765240</v>
      </c>
      <c r="E30" s="204">
        <f t="shared" si="3"/>
        <v>765240</v>
      </c>
      <c r="F30" s="204">
        <f t="shared" si="3"/>
        <v>765240</v>
      </c>
      <c r="G30" s="204">
        <f t="shared" si="3"/>
        <v>765240</v>
      </c>
      <c r="H30" s="204">
        <f t="shared" si="3"/>
        <v>765240</v>
      </c>
      <c r="I30" s="204">
        <f t="shared" si="3"/>
        <v>486160</v>
      </c>
      <c r="J30" s="204">
        <f t="shared" si="3"/>
        <v>746032</v>
      </c>
      <c r="K30" s="204">
        <f t="shared" si="3"/>
        <v>826740</v>
      </c>
      <c r="L30" s="204">
        <f t="shared" si="3"/>
        <v>826740</v>
      </c>
      <c r="M30" s="204">
        <f t="shared" si="3"/>
        <v>826740</v>
      </c>
      <c r="N30" s="204">
        <f t="shared" si="3"/>
        <v>651388</v>
      </c>
      <c r="O30" s="204">
        <f t="shared" si="3"/>
        <v>8955240</v>
      </c>
      <c r="P30" s="200"/>
      <c r="Q30" s="4"/>
    </row>
    <row r="31" spans="1:17" ht="15">
      <c r="A31" s="5" t="s">
        <v>402</v>
      </c>
      <c r="B31" s="41" t="s">
        <v>403</v>
      </c>
      <c r="C31" s="204">
        <v>41670</v>
      </c>
      <c r="D31" s="204">
        <v>41670</v>
      </c>
      <c r="E31" s="204">
        <v>41670</v>
      </c>
      <c r="F31" s="204">
        <v>41670</v>
      </c>
      <c r="G31" s="204"/>
      <c r="H31" s="204">
        <v>41670</v>
      </c>
      <c r="I31" s="204"/>
      <c r="J31" s="204">
        <v>19191</v>
      </c>
      <c r="K31" s="204"/>
      <c r="L31" s="204">
        <v>41670</v>
      </c>
      <c r="M31" s="204">
        <v>41670</v>
      </c>
      <c r="N31" s="204">
        <v>41630</v>
      </c>
      <c r="O31" s="204">
        <f>SUM(C31:N31)</f>
        <v>352511</v>
      </c>
      <c r="P31" s="200"/>
      <c r="Q31" s="4"/>
    </row>
    <row r="32" spans="1:17" ht="15">
      <c r="A32" s="5" t="s">
        <v>404</v>
      </c>
      <c r="B32" s="41" t="s">
        <v>405</v>
      </c>
      <c r="C32" s="204">
        <v>82000</v>
      </c>
      <c r="D32" s="204">
        <v>82000</v>
      </c>
      <c r="E32" s="204">
        <v>82000</v>
      </c>
      <c r="F32" s="204">
        <v>82000</v>
      </c>
      <c r="G32" s="204">
        <v>82000</v>
      </c>
      <c r="H32" s="204">
        <v>82000</v>
      </c>
      <c r="I32" s="204">
        <v>82000</v>
      </c>
      <c r="J32" s="204">
        <v>82000</v>
      </c>
      <c r="K32" s="204">
        <v>81000</v>
      </c>
      <c r="L32" s="204">
        <v>81000</v>
      </c>
      <c r="M32" s="204">
        <v>81000</v>
      </c>
      <c r="N32" s="204">
        <v>185995</v>
      </c>
      <c r="O32" s="204">
        <f>SUM(C32:N32)</f>
        <v>1084995</v>
      </c>
      <c r="P32" s="200"/>
      <c r="Q32" s="4"/>
    </row>
    <row r="33" spans="1:17" ht="15">
      <c r="A33" s="9" t="s">
        <v>912</v>
      </c>
      <c r="B33" s="44" t="s">
        <v>406</v>
      </c>
      <c r="C33" s="204">
        <f aca="true" t="shared" si="4" ref="C33:O33">SUM(C31:C32)</f>
        <v>123670</v>
      </c>
      <c r="D33" s="204">
        <f t="shared" si="4"/>
        <v>123670</v>
      </c>
      <c r="E33" s="204">
        <f t="shared" si="4"/>
        <v>123670</v>
      </c>
      <c r="F33" s="204">
        <f t="shared" si="4"/>
        <v>123670</v>
      </c>
      <c r="G33" s="204">
        <f t="shared" si="4"/>
        <v>82000</v>
      </c>
      <c r="H33" s="204">
        <f t="shared" si="4"/>
        <v>123670</v>
      </c>
      <c r="I33" s="204">
        <f t="shared" si="4"/>
        <v>82000</v>
      </c>
      <c r="J33" s="204">
        <f t="shared" si="4"/>
        <v>101191</v>
      </c>
      <c r="K33" s="204">
        <f t="shared" si="4"/>
        <v>81000</v>
      </c>
      <c r="L33" s="204">
        <f t="shared" si="4"/>
        <v>122670</v>
      </c>
      <c r="M33" s="204">
        <f t="shared" si="4"/>
        <v>122670</v>
      </c>
      <c r="N33" s="204">
        <f t="shared" si="4"/>
        <v>227625</v>
      </c>
      <c r="O33" s="204">
        <f t="shared" si="4"/>
        <v>1437506</v>
      </c>
      <c r="P33" s="207"/>
      <c r="Q33" s="4"/>
    </row>
    <row r="34" spans="1:17" ht="15">
      <c r="A34" s="5" t="s">
        <v>407</v>
      </c>
      <c r="B34" s="41" t="s">
        <v>408</v>
      </c>
      <c r="C34" s="204">
        <v>633300</v>
      </c>
      <c r="D34" s="204">
        <v>633300</v>
      </c>
      <c r="E34" s="204">
        <v>633300</v>
      </c>
      <c r="F34" s="204">
        <v>633300</v>
      </c>
      <c r="G34" s="204">
        <v>633300</v>
      </c>
      <c r="H34" s="204">
        <v>633300</v>
      </c>
      <c r="I34" s="204">
        <v>633300</v>
      </c>
      <c r="J34" s="204">
        <v>633300</v>
      </c>
      <c r="K34" s="204">
        <v>633300</v>
      </c>
      <c r="L34" s="204">
        <v>633300</v>
      </c>
      <c r="M34" s="204">
        <v>633300</v>
      </c>
      <c r="N34" s="204">
        <v>633700</v>
      </c>
      <c r="O34" s="204">
        <f aca="true" t="shared" si="5" ref="O34:O40">SUM(C34:N34)</f>
        <v>7600000</v>
      </c>
      <c r="P34" s="200"/>
      <c r="Q34" s="4"/>
    </row>
    <row r="35" spans="1:17" ht="15">
      <c r="A35" s="5" t="s">
        <v>409</v>
      </c>
      <c r="B35" s="41" t="s">
        <v>410</v>
      </c>
      <c r="C35" s="204">
        <v>1515678</v>
      </c>
      <c r="D35" s="204">
        <v>1515678</v>
      </c>
      <c r="E35" s="204">
        <v>1515678</v>
      </c>
      <c r="F35" s="204">
        <v>1515678</v>
      </c>
      <c r="G35" s="204">
        <v>1515678</v>
      </c>
      <c r="H35" s="204">
        <v>1515678</v>
      </c>
      <c r="I35" s="204"/>
      <c r="J35" s="204">
        <v>1000000</v>
      </c>
      <c r="K35" s="204">
        <v>1515678</v>
      </c>
      <c r="L35" s="204">
        <v>1515678</v>
      </c>
      <c r="M35" s="204">
        <v>1515678</v>
      </c>
      <c r="N35" s="204">
        <v>915678</v>
      </c>
      <c r="O35" s="204">
        <f t="shared" si="5"/>
        <v>15556780</v>
      </c>
      <c r="P35" s="200"/>
      <c r="Q35" s="4"/>
    </row>
    <row r="36" spans="1:17" ht="15">
      <c r="A36" s="5" t="s">
        <v>843</v>
      </c>
      <c r="B36" s="41" t="s">
        <v>411</v>
      </c>
      <c r="C36" s="204"/>
      <c r="D36" s="204"/>
      <c r="E36" s="204"/>
      <c r="F36" s="204">
        <v>50000</v>
      </c>
      <c r="G36" s="204"/>
      <c r="H36" s="204"/>
      <c r="I36" s="204"/>
      <c r="J36" s="204"/>
      <c r="K36" s="204">
        <v>50000</v>
      </c>
      <c r="L36" s="204"/>
      <c r="M36" s="204"/>
      <c r="N36" s="204">
        <v>90000</v>
      </c>
      <c r="O36" s="204">
        <f t="shared" si="5"/>
        <v>190000</v>
      </c>
      <c r="P36" s="200"/>
      <c r="Q36" s="4"/>
    </row>
    <row r="37" spans="1:17" ht="15">
      <c r="A37" s="5" t="s">
        <v>413</v>
      </c>
      <c r="B37" s="41" t="s">
        <v>414</v>
      </c>
      <c r="C37" s="204">
        <v>250000</v>
      </c>
      <c r="D37" s="204">
        <v>250000</v>
      </c>
      <c r="E37" s="204">
        <v>250000</v>
      </c>
      <c r="F37" s="204">
        <v>250000</v>
      </c>
      <c r="G37" s="204">
        <v>250000</v>
      </c>
      <c r="H37" s="204">
        <v>240000</v>
      </c>
      <c r="I37" s="204">
        <v>240000</v>
      </c>
      <c r="J37" s="204">
        <v>240000</v>
      </c>
      <c r="K37" s="204">
        <v>150000</v>
      </c>
      <c r="L37" s="204">
        <v>250000</v>
      </c>
      <c r="M37" s="204">
        <v>250000</v>
      </c>
      <c r="N37" s="204">
        <v>850000</v>
      </c>
      <c r="O37" s="204">
        <f t="shared" si="5"/>
        <v>3470000</v>
      </c>
      <c r="P37" s="200"/>
      <c r="Q37" s="4"/>
    </row>
    <row r="38" spans="1:17" ht="15">
      <c r="A38" s="14" t="s">
        <v>844</v>
      </c>
      <c r="B38" s="41" t="s">
        <v>415</v>
      </c>
      <c r="C38" s="204">
        <v>208000</v>
      </c>
      <c r="D38" s="204">
        <v>208000</v>
      </c>
      <c r="E38" s="204">
        <v>208000</v>
      </c>
      <c r="F38" s="204">
        <v>208000</v>
      </c>
      <c r="G38" s="204">
        <v>208000</v>
      </c>
      <c r="H38" s="204">
        <v>208000</v>
      </c>
      <c r="I38" s="204">
        <v>208000</v>
      </c>
      <c r="J38" s="204">
        <v>208000</v>
      </c>
      <c r="K38" s="204">
        <v>208000</v>
      </c>
      <c r="L38" s="204">
        <v>208000</v>
      </c>
      <c r="M38" s="204">
        <v>208000</v>
      </c>
      <c r="N38" s="204">
        <v>212000</v>
      </c>
      <c r="O38" s="204">
        <f t="shared" si="5"/>
        <v>2500000</v>
      </c>
      <c r="P38" s="200"/>
      <c r="Q38" s="4"/>
    </row>
    <row r="39" spans="1:17" ht="15">
      <c r="A39" s="6" t="s">
        <v>417</v>
      </c>
      <c r="B39" s="41" t="s">
        <v>418</v>
      </c>
      <c r="C39" s="204">
        <v>30000</v>
      </c>
      <c r="D39" s="204">
        <v>30000</v>
      </c>
      <c r="E39" s="204">
        <v>30000</v>
      </c>
      <c r="F39" s="204">
        <v>30000</v>
      </c>
      <c r="G39" s="204">
        <v>30000</v>
      </c>
      <c r="H39" s="204">
        <v>30000</v>
      </c>
      <c r="I39" s="204">
        <v>30000</v>
      </c>
      <c r="J39" s="204">
        <v>80000</v>
      </c>
      <c r="K39" s="204">
        <v>80000</v>
      </c>
      <c r="L39" s="204">
        <v>80000</v>
      </c>
      <c r="M39" s="204">
        <v>80000</v>
      </c>
      <c r="N39" s="204">
        <v>60000</v>
      </c>
      <c r="O39" s="204">
        <f t="shared" si="5"/>
        <v>590000</v>
      </c>
      <c r="P39" s="200"/>
      <c r="Q39" s="4"/>
    </row>
    <row r="40" spans="1:17" ht="15">
      <c r="A40" s="5" t="s">
        <v>845</v>
      </c>
      <c r="B40" s="41" t="s">
        <v>419</v>
      </c>
      <c r="C40" s="204">
        <v>1510750</v>
      </c>
      <c r="D40" s="204">
        <v>1510750</v>
      </c>
      <c r="E40" s="204">
        <v>1510750</v>
      </c>
      <c r="F40" s="204">
        <v>1510750</v>
      </c>
      <c r="G40" s="204">
        <v>1510750</v>
      </c>
      <c r="H40" s="204">
        <v>1055750</v>
      </c>
      <c r="I40" s="204">
        <v>1179000</v>
      </c>
      <c r="J40" s="204">
        <v>1510750</v>
      </c>
      <c r="K40" s="204">
        <v>1516750</v>
      </c>
      <c r="L40" s="204">
        <v>1507750</v>
      </c>
      <c r="M40" s="204">
        <v>1601750</v>
      </c>
      <c r="N40" s="204">
        <v>1611800</v>
      </c>
      <c r="O40" s="204">
        <f t="shared" si="5"/>
        <v>17537300</v>
      </c>
      <c r="P40" s="200"/>
      <c r="Q40" s="4"/>
    </row>
    <row r="41" spans="1:17" ht="15">
      <c r="A41" s="9" t="s">
        <v>724</v>
      </c>
      <c r="B41" s="44" t="s">
        <v>421</v>
      </c>
      <c r="C41" s="204">
        <f aca="true" t="shared" si="6" ref="C41:O41">SUM(C34:C40)</f>
        <v>4147728</v>
      </c>
      <c r="D41" s="204">
        <f t="shared" si="6"/>
        <v>4147728</v>
      </c>
      <c r="E41" s="204">
        <f t="shared" si="6"/>
        <v>4147728</v>
      </c>
      <c r="F41" s="204">
        <f t="shared" si="6"/>
        <v>4197728</v>
      </c>
      <c r="G41" s="204">
        <f t="shared" si="6"/>
        <v>4147728</v>
      </c>
      <c r="H41" s="204">
        <f t="shared" si="6"/>
        <v>3682728</v>
      </c>
      <c r="I41" s="204">
        <f t="shared" si="6"/>
        <v>2290300</v>
      </c>
      <c r="J41" s="204">
        <f t="shared" si="6"/>
        <v>3672050</v>
      </c>
      <c r="K41" s="204">
        <f t="shared" si="6"/>
        <v>4153728</v>
      </c>
      <c r="L41" s="204">
        <f t="shared" si="6"/>
        <v>4194728</v>
      </c>
      <c r="M41" s="204">
        <f t="shared" si="6"/>
        <v>4288728</v>
      </c>
      <c r="N41" s="204">
        <f t="shared" si="6"/>
        <v>4373178</v>
      </c>
      <c r="O41" s="204">
        <f t="shared" si="6"/>
        <v>47444080</v>
      </c>
      <c r="P41" s="207"/>
      <c r="Q41" s="4"/>
    </row>
    <row r="42" spans="1:17" ht="15">
      <c r="A42" s="5" t="s">
        <v>422</v>
      </c>
      <c r="B42" s="41" t="s">
        <v>423</v>
      </c>
      <c r="C42" s="204"/>
      <c r="D42" s="204"/>
      <c r="E42" s="204">
        <v>97000</v>
      </c>
      <c r="F42" s="204"/>
      <c r="G42" s="204"/>
      <c r="H42" s="204">
        <v>77000</v>
      </c>
      <c r="I42" s="204">
        <v>20000</v>
      </c>
      <c r="J42" s="204"/>
      <c r="K42" s="204">
        <v>50000</v>
      </c>
      <c r="L42" s="204">
        <v>6000</v>
      </c>
      <c r="M42" s="204">
        <v>40000</v>
      </c>
      <c r="N42" s="204">
        <v>25326</v>
      </c>
      <c r="O42" s="204">
        <f>SUM(C42:N42)</f>
        <v>315326</v>
      </c>
      <c r="P42" s="200"/>
      <c r="Q42" s="4"/>
    </row>
    <row r="43" spans="1:17" ht="15">
      <c r="A43" s="5" t="s">
        <v>424</v>
      </c>
      <c r="B43" s="41" t="s">
        <v>425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4"/>
      <c r="Q43" s="4"/>
    </row>
    <row r="44" spans="1:17" ht="15">
      <c r="A44" s="9" t="s">
        <v>725</v>
      </c>
      <c r="B44" s="44" t="s">
        <v>426</v>
      </c>
      <c r="C44" s="204"/>
      <c r="D44" s="204"/>
      <c r="E44" s="204">
        <v>97000</v>
      </c>
      <c r="F44" s="204"/>
      <c r="G44" s="204"/>
      <c r="H44" s="204">
        <v>77000</v>
      </c>
      <c r="I44" s="204">
        <v>20000</v>
      </c>
      <c r="J44" s="204"/>
      <c r="K44" s="204">
        <v>50000</v>
      </c>
      <c r="L44" s="204">
        <v>6000</v>
      </c>
      <c r="M44" s="204">
        <v>40000</v>
      </c>
      <c r="N44" s="204">
        <v>25326</v>
      </c>
      <c r="O44" s="204">
        <f>SUM(C44:N44)</f>
        <v>315326</v>
      </c>
      <c r="P44" s="200"/>
      <c r="Q44" s="4"/>
    </row>
    <row r="45" spans="1:17" ht="15">
      <c r="A45" s="5" t="s">
        <v>427</v>
      </c>
      <c r="B45" s="41" t="s">
        <v>428</v>
      </c>
      <c r="C45" s="204">
        <v>1467700</v>
      </c>
      <c r="D45" s="204">
        <v>1466700</v>
      </c>
      <c r="E45" s="204">
        <v>1467700</v>
      </c>
      <c r="F45" s="204">
        <v>1467700</v>
      </c>
      <c r="G45" s="204">
        <v>1466700</v>
      </c>
      <c r="H45" s="204">
        <v>910903</v>
      </c>
      <c r="I45" s="204">
        <v>848900</v>
      </c>
      <c r="J45" s="204">
        <v>855900</v>
      </c>
      <c r="K45" s="204">
        <v>910903</v>
      </c>
      <c r="L45" s="204">
        <v>910903</v>
      </c>
      <c r="M45" s="204">
        <v>910903</v>
      </c>
      <c r="N45" s="204">
        <v>757726</v>
      </c>
      <c r="O45" s="204">
        <f>SUM(C45:N45)</f>
        <v>13442638</v>
      </c>
      <c r="P45" s="200"/>
      <c r="Q45" s="4"/>
    </row>
    <row r="46" spans="1:17" ht="15">
      <c r="A46" s="5" t="s">
        <v>429</v>
      </c>
      <c r="B46" s="41" t="s">
        <v>430</v>
      </c>
      <c r="C46" s="204"/>
      <c r="D46" s="204"/>
      <c r="E46" s="204"/>
      <c r="F46" s="204"/>
      <c r="G46" s="204"/>
      <c r="H46" s="204"/>
      <c r="I46" s="204">
        <v>1250000</v>
      </c>
      <c r="J46" s="204">
        <v>1250000</v>
      </c>
      <c r="K46" s="204">
        <v>500000</v>
      </c>
      <c r="L46" s="204">
        <v>1250000</v>
      </c>
      <c r="M46" s="204">
        <v>500000</v>
      </c>
      <c r="N46" s="204"/>
      <c r="O46" s="204">
        <f>SUM(C46:N46)</f>
        <v>4750000</v>
      </c>
      <c r="P46" s="200"/>
      <c r="Q46" s="4"/>
    </row>
    <row r="47" spans="1:17" ht="15">
      <c r="A47" s="5" t="s">
        <v>846</v>
      </c>
      <c r="B47" s="41" t="s">
        <v>431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4"/>
      <c r="Q47" s="4"/>
    </row>
    <row r="48" spans="1:17" ht="15">
      <c r="A48" s="5" t="s">
        <v>847</v>
      </c>
      <c r="B48" s="41" t="s">
        <v>433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4"/>
      <c r="Q48" s="4"/>
    </row>
    <row r="49" spans="1:17" ht="15">
      <c r="A49" s="5" t="s">
        <v>437</v>
      </c>
      <c r="B49" s="41" t="s">
        <v>438</v>
      </c>
      <c r="C49" s="204"/>
      <c r="D49" s="204"/>
      <c r="E49" s="204">
        <v>112500</v>
      </c>
      <c r="F49" s="204"/>
      <c r="G49" s="204"/>
      <c r="H49" s="204">
        <v>112500</v>
      </c>
      <c r="I49" s="204"/>
      <c r="J49" s="204">
        <v>200000</v>
      </c>
      <c r="K49" s="204">
        <v>112500</v>
      </c>
      <c r="L49" s="204">
        <v>200000</v>
      </c>
      <c r="M49" s="204">
        <v>200000</v>
      </c>
      <c r="N49" s="204">
        <v>114400</v>
      </c>
      <c r="O49" s="204">
        <f>SUM(C49:N49)</f>
        <v>1051900</v>
      </c>
      <c r="P49" s="200"/>
      <c r="Q49" s="4"/>
    </row>
    <row r="50" spans="1:17" ht="15">
      <c r="A50" s="9" t="s">
        <v>728</v>
      </c>
      <c r="B50" s="44" t="s">
        <v>439</v>
      </c>
      <c r="C50" s="204">
        <f>SUM(C45:C49)</f>
        <v>1467700</v>
      </c>
      <c r="D50" s="204">
        <v>1466700</v>
      </c>
      <c r="E50" s="204">
        <f>SUM(E45:E49)</f>
        <v>1580200</v>
      </c>
      <c r="F50" s="204">
        <v>1467700</v>
      </c>
      <c r="G50" s="204">
        <v>1466700</v>
      </c>
      <c r="H50" s="204">
        <f aca="true" t="shared" si="7" ref="H50:O50">SUM(H45:H49)</f>
        <v>1023403</v>
      </c>
      <c r="I50" s="204">
        <f t="shared" si="7"/>
        <v>2098900</v>
      </c>
      <c r="J50" s="204">
        <f t="shared" si="7"/>
        <v>2305900</v>
      </c>
      <c r="K50" s="204">
        <f t="shared" si="7"/>
        <v>1523403</v>
      </c>
      <c r="L50" s="204">
        <f t="shared" si="7"/>
        <v>2360903</v>
      </c>
      <c r="M50" s="204">
        <f t="shared" si="7"/>
        <v>1610903</v>
      </c>
      <c r="N50" s="204">
        <f t="shared" si="7"/>
        <v>872126</v>
      </c>
      <c r="O50" s="204">
        <f t="shared" si="7"/>
        <v>19244538</v>
      </c>
      <c r="P50" s="207"/>
      <c r="Q50" s="4"/>
    </row>
    <row r="51" spans="1:17" ht="15">
      <c r="A51" s="50" t="s">
        <v>729</v>
      </c>
      <c r="B51" s="67" t="s">
        <v>440</v>
      </c>
      <c r="C51" s="205">
        <f aca="true" t="shared" si="8" ref="C51:O51">SUM(C30+C33+C41+C44+C50)</f>
        <v>6504338</v>
      </c>
      <c r="D51" s="205">
        <f t="shared" si="8"/>
        <v>6503338</v>
      </c>
      <c r="E51" s="205">
        <f t="shared" si="8"/>
        <v>6713838</v>
      </c>
      <c r="F51" s="205">
        <f t="shared" si="8"/>
        <v>6554338</v>
      </c>
      <c r="G51" s="205">
        <f t="shared" si="8"/>
        <v>6461668</v>
      </c>
      <c r="H51" s="205">
        <f t="shared" si="8"/>
        <v>5672041</v>
      </c>
      <c r="I51" s="205">
        <f t="shared" si="8"/>
        <v>4977360</v>
      </c>
      <c r="J51" s="205">
        <f t="shared" si="8"/>
        <v>6825173</v>
      </c>
      <c r="K51" s="205">
        <f t="shared" si="8"/>
        <v>6634871</v>
      </c>
      <c r="L51" s="205">
        <f t="shared" si="8"/>
        <v>7511041</v>
      </c>
      <c r="M51" s="205">
        <f t="shared" si="8"/>
        <v>6889041</v>
      </c>
      <c r="N51" s="205">
        <f t="shared" si="8"/>
        <v>6149643</v>
      </c>
      <c r="O51" s="205">
        <f t="shared" si="8"/>
        <v>77396690</v>
      </c>
      <c r="P51" s="200"/>
      <c r="Q51" s="4"/>
    </row>
    <row r="52" spans="1:17" ht="15">
      <c r="A52" s="17" t="s">
        <v>441</v>
      </c>
      <c r="B52" s="41" t="s">
        <v>442</v>
      </c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8"/>
      <c r="Q52" s="4"/>
    </row>
    <row r="53" spans="1:17" ht="15">
      <c r="A53" s="17" t="s">
        <v>777</v>
      </c>
      <c r="B53" s="41" t="s">
        <v>443</v>
      </c>
      <c r="C53" s="204"/>
      <c r="D53" s="204"/>
      <c r="E53" s="204"/>
      <c r="F53" s="204"/>
      <c r="G53" s="204"/>
      <c r="H53" s="204"/>
      <c r="I53" s="204"/>
      <c r="J53" s="204"/>
      <c r="K53" s="204">
        <v>81200</v>
      </c>
      <c r="L53" s="204"/>
      <c r="M53" s="204"/>
      <c r="N53" s="204"/>
      <c r="O53" s="204">
        <v>81200</v>
      </c>
      <c r="P53" s="200"/>
      <c r="Q53" s="4"/>
    </row>
    <row r="54" spans="1:17" ht="15">
      <c r="A54" s="22" t="s">
        <v>848</v>
      </c>
      <c r="B54" s="41" t="s">
        <v>444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4"/>
      <c r="Q54" s="4"/>
    </row>
    <row r="55" spans="1:17" ht="15">
      <c r="A55" s="22" t="s">
        <v>849</v>
      </c>
      <c r="B55" s="41" t="s">
        <v>445</v>
      </c>
      <c r="C55" s="204"/>
      <c r="D55" s="204"/>
      <c r="E55" s="204"/>
      <c r="F55" s="204"/>
      <c r="G55" s="204"/>
      <c r="H55" s="204"/>
      <c r="I55" s="204"/>
      <c r="J55" s="204"/>
      <c r="K55" s="204"/>
      <c r="L55" s="204">
        <v>200000</v>
      </c>
      <c r="M55" s="204">
        <v>50000</v>
      </c>
      <c r="N55" s="204"/>
      <c r="O55" s="204">
        <f>SUM(C55:N55)</f>
        <v>250000</v>
      </c>
      <c r="P55" s="200"/>
      <c r="Q55" s="4"/>
    </row>
    <row r="56" spans="1:17" ht="15">
      <c r="A56" s="22" t="s">
        <v>850</v>
      </c>
      <c r="B56" s="41" t="s">
        <v>446</v>
      </c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4"/>
      <c r="Q56" s="4"/>
    </row>
    <row r="57" spans="1:17" ht="15">
      <c r="A57" s="17" t="s">
        <v>851</v>
      </c>
      <c r="B57" s="41" t="s">
        <v>447</v>
      </c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>
        <f>SUM(C57:N57)</f>
        <v>0</v>
      </c>
      <c r="P57" s="4"/>
      <c r="Q57" s="4"/>
    </row>
    <row r="58" spans="1:17" ht="15">
      <c r="A58" s="17" t="s">
        <v>852</v>
      </c>
      <c r="B58" s="41" t="s">
        <v>448</v>
      </c>
      <c r="C58" s="204">
        <v>300000</v>
      </c>
      <c r="D58" s="204"/>
      <c r="E58" s="204"/>
      <c r="F58" s="204"/>
      <c r="G58" s="204"/>
      <c r="H58" s="204"/>
      <c r="I58" s="204"/>
      <c r="J58" s="204">
        <v>300000</v>
      </c>
      <c r="K58" s="204"/>
      <c r="L58" s="204"/>
      <c r="M58" s="204"/>
      <c r="N58" s="204"/>
      <c r="O58" s="204">
        <f>SUM(C58:N58)</f>
        <v>600000</v>
      </c>
      <c r="P58" s="200"/>
      <c r="Q58" s="4"/>
    </row>
    <row r="59" spans="1:17" ht="15">
      <c r="A59" s="17" t="s">
        <v>853</v>
      </c>
      <c r="B59" s="41" t="s">
        <v>449</v>
      </c>
      <c r="C59" s="204">
        <v>283300</v>
      </c>
      <c r="D59" s="204">
        <v>283300</v>
      </c>
      <c r="E59" s="204">
        <v>283300</v>
      </c>
      <c r="F59" s="204">
        <v>283300</v>
      </c>
      <c r="G59" s="204">
        <v>283300</v>
      </c>
      <c r="H59" s="204">
        <v>283300</v>
      </c>
      <c r="I59" s="204">
        <v>283300</v>
      </c>
      <c r="J59" s="204">
        <v>233300</v>
      </c>
      <c r="K59" s="204">
        <v>233300</v>
      </c>
      <c r="L59" s="204">
        <v>233300</v>
      </c>
      <c r="M59" s="204">
        <v>233300</v>
      </c>
      <c r="N59" s="204">
        <v>233300</v>
      </c>
      <c r="O59" s="204">
        <f>SUM(C59:N59)</f>
        <v>3149600</v>
      </c>
      <c r="P59" s="200"/>
      <c r="Q59" s="4"/>
    </row>
    <row r="60" spans="1:17" ht="15">
      <c r="A60" s="64" t="s">
        <v>810</v>
      </c>
      <c r="B60" s="67" t="s">
        <v>450</v>
      </c>
      <c r="C60" s="205">
        <f aca="true" t="shared" si="9" ref="C60:N60">SUM(C52:C59)</f>
        <v>583300</v>
      </c>
      <c r="D60" s="205">
        <f t="shared" si="9"/>
        <v>283300</v>
      </c>
      <c r="E60" s="205">
        <f t="shared" si="9"/>
        <v>283300</v>
      </c>
      <c r="F60" s="205">
        <f t="shared" si="9"/>
        <v>283300</v>
      </c>
      <c r="G60" s="205">
        <f t="shared" si="9"/>
        <v>283300</v>
      </c>
      <c r="H60" s="205">
        <f t="shared" si="9"/>
        <v>283300</v>
      </c>
      <c r="I60" s="205">
        <f t="shared" si="9"/>
        <v>283300</v>
      </c>
      <c r="J60" s="205">
        <f t="shared" si="9"/>
        <v>533300</v>
      </c>
      <c r="K60" s="205">
        <f t="shared" si="9"/>
        <v>314500</v>
      </c>
      <c r="L60" s="205">
        <f t="shared" si="9"/>
        <v>433300</v>
      </c>
      <c r="M60" s="205">
        <f t="shared" si="9"/>
        <v>283300</v>
      </c>
      <c r="N60" s="205">
        <f t="shared" si="9"/>
        <v>233300</v>
      </c>
      <c r="O60" s="205">
        <f>SUM(O52:O59)</f>
        <v>4080800</v>
      </c>
      <c r="P60" s="200"/>
      <c r="Q60" s="4"/>
    </row>
    <row r="61" spans="1:17" ht="15">
      <c r="A61" s="16" t="s">
        <v>854</v>
      </c>
      <c r="B61" s="41" t="s">
        <v>451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4"/>
      <c r="Q61" s="4"/>
    </row>
    <row r="62" spans="1:17" ht="15">
      <c r="A62" s="16" t="s">
        <v>453</v>
      </c>
      <c r="B62" s="41" t="s">
        <v>454</v>
      </c>
      <c r="C62" s="204"/>
      <c r="D62" s="204"/>
      <c r="E62" s="204"/>
      <c r="F62" s="204">
        <v>4198835</v>
      </c>
      <c r="G62" s="204"/>
      <c r="H62" s="204"/>
      <c r="I62" s="204"/>
      <c r="J62" s="204"/>
      <c r="K62" s="204"/>
      <c r="L62" s="204"/>
      <c r="M62" s="204"/>
      <c r="N62" s="204"/>
      <c r="O62" s="204">
        <f>SUM(C62:N62)</f>
        <v>4198835</v>
      </c>
      <c r="P62" s="200"/>
      <c r="Q62" s="4"/>
    </row>
    <row r="63" spans="1:17" ht="15">
      <c r="A63" s="16" t="s">
        <v>455</v>
      </c>
      <c r="B63" s="41" t="s">
        <v>456</v>
      </c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4"/>
      <c r="Q63" s="4"/>
    </row>
    <row r="64" spans="1:17" ht="15">
      <c r="A64" s="16" t="s">
        <v>812</v>
      </c>
      <c r="B64" s="41" t="s">
        <v>457</v>
      </c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4"/>
      <c r="Q64" s="4"/>
    </row>
    <row r="65" spans="1:17" ht="15">
      <c r="A65" s="16" t="s">
        <v>855</v>
      </c>
      <c r="B65" s="41" t="s">
        <v>458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4"/>
      <c r="Q65" s="4"/>
    </row>
    <row r="66" spans="1:17" ht="15">
      <c r="A66" s="16" t="s">
        <v>814</v>
      </c>
      <c r="B66" s="41" t="s">
        <v>459</v>
      </c>
      <c r="C66" s="204">
        <v>2133156</v>
      </c>
      <c r="D66" s="204">
        <v>2133156</v>
      </c>
      <c r="E66" s="204">
        <v>2133156</v>
      </c>
      <c r="F66" s="204">
        <v>2133156</v>
      </c>
      <c r="G66" s="204">
        <v>2133156</v>
      </c>
      <c r="H66" s="204">
        <v>2133156</v>
      </c>
      <c r="I66" s="204">
        <v>2133156</v>
      </c>
      <c r="J66" s="204">
        <v>2133156</v>
      </c>
      <c r="K66" s="204">
        <v>2133156</v>
      </c>
      <c r="L66" s="204">
        <v>2133156</v>
      </c>
      <c r="M66" s="204">
        <v>2590773</v>
      </c>
      <c r="N66" s="204">
        <v>2590769</v>
      </c>
      <c r="O66" s="204">
        <f>SUM(C66:N66)</f>
        <v>26513102</v>
      </c>
      <c r="P66" s="200"/>
      <c r="Q66" s="4"/>
    </row>
    <row r="67" spans="1:17" ht="15">
      <c r="A67" s="16" t="s">
        <v>856</v>
      </c>
      <c r="B67" s="41" t="s">
        <v>460</v>
      </c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4"/>
      <c r="Q67" s="4"/>
    </row>
    <row r="68" spans="1:17" ht="15">
      <c r="A68" s="16" t="s">
        <v>857</v>
      </c>
      <c r="B68" s="41" t="s">
        <v>462</v>
      </c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4"/>
      <c r="Q68" s="4"/>
    </row>
    <row r="69" spans="1:17" ht="15">
      <c r="A69" s="16" t="s">
        <v>463</v>
      </c>
      <c r="B69" s="41" t="s">
        <v>464</v>
      </c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4"/>
      <c r="Q69" s="4"/>
    </row>
    <row r="70" spans="1:17" ht="15">
      <c r="A70" s="29" t="s">
        <v>465</v>
      </c>
      <c r="B70" s="41" t="s">
        <v>466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4"/>
      <c r="Q70" s="4"/>
    </row>
    <row r="71" spans="1:17" ht="15">
      <c r="A71" s="16" t="s">
        <v>858</v>
      </c>
      <c r="B71" s="41" t="s">
        <v>468</v>
      </c>
      <c r="C71" s="204">
        <v>3457375</v>
      </c>
      <c r="D71" s="204">
        <v>3457375</v>
      </c>
      <c r="E71" s="204">
        <v>3457375</v>
      </c>
      <c r="F71" s="204">
        <v>3457375</v>
      </c>
      <c r="G71" s="204">
        <v>3457375</v>
      </c>
      <c r="H71" s="204">
        <v>3457375</v>
      </c>
      <c r="I71" s="204">
        <v>3457375</v>
      </c>
      <c r="J71" s="204">
        <v>3457375</v>
      </c>
      <c r="K71" s="204">
        <v>3457375</v>
      </c>
      <c r="L71" s="204">
        <v>3457375</v>
      </c>
      <c r="M71" s="204">
        <v>3457375</v>
      </c>
      <c r="N71" s="204">
        <v>3457375</v>
      </c>
      <c r="O71" s="204">
        <f>SUM(C71:N71)</f>
        <v>41488500</v>
      </c>
      <c r="P71" s="200"/>
      <c r="Q71" s="4"/>
    </row>
    <row r="72" spans="1:17" ht="15">
      <c r="A72" s="29" t="s">
        <v>192</v>
      </c>
      <c r="B72" s="41" t="s">
        <v>880</v>
      </c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>
        <v>14763295</v>
      </c>
      <c r="O72" s="204">
        <f>SUM(N72)</f>
        <v>14763295</v>
      </c>
      <c r="P72" s="200"/>
      <c r="Q72" s="4"/>
    </row>
    <row r="73" spans="1:17" ht="15">
      <c r="A73" s="29" t="s">
        <v>193</v>
      </c>
      <c r="B73" s="41" t="s">
        <v>880</v>
      </c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4"/>
      <c r="Q73" s="4"/>
    </row>
    <row r="74" spans="1:17" ht="15">
      <c r="A74" s="64" t="s">
        <v>818</v>
      </c>
      <c r="B74" s="67" t="s">
        <v>469</v>
      </c>
      <c r="C74" s="205">
        <f aca="true" t="shared" si="10" ref="C74:O74">SUM(C61:C73)</f>
        <v>5590531</v>
      </c>
      <c r="D74" s="205">
        <f t="shared" si="10"/>
        <v>5590531</v>
      </c>
      <c r="E74" s="205">
        <f t="shared" si="10"/>
        <v>5590531</v>
      </c>
      <c r="F74" s="205">
        <f>SUM(F61:F73)</f>
        <v>9789366</v>
      </c>
      <c r="G74" s="205">
        <f t="shared" si="10"/>
        <v>5590531</v>
      </c>
      <c r="H74" s="205">
        <f t="shared" si="10"/>
        <v>5590531</v>
      </c>
      <c r="I74" s="205">
        <f t="shared" si="10"/>
        <v>5590531</v>
      </c>
      <c r="J74" s="205">
        <f t="shared" si="10"/>
        <v>5590531</v>
      </c>
      <c r="K74" s="205">
        <f t="shared" si="10"/>
        <v>5590531</v>
      </c>
      <c r="L74" s="205">
        <f t="shared" si="10"/>
        <v>5590531</v>
      </c>
      <c r="M74" s="205">
        <f t="shared" si="10"/>
        <v>6048148</v>
      </c>
      <c r="N74" s="205">
        <f t="shared" si="10"/>
        <v>20811439</v>
      </c>
      <c r="O74" s="205">
        <f t="shared" si="10"/>
        <v>86963732</v>
      </c>
      <c r="P74" s="200"/>
      <c r="Q74" s="4"/>
    </row>
    <row r="75" spans="1:17" ht="15.75">
      <c r="A75" s="83" t="s">
        <v>138</v>
      </c>
      <c r="B75" s="67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4"/>
      <c r="Q75" s="4"/>
    </row>
    <row r="76" spans="1:17" ht="15">
      <c r="A76" s="45" t="s">
        <v>470</v>
      </c>
      <c r="B76" s="41" t="s">
        <v>471</v>
      </c>
      <c r="C76" s="204"/>
      <c r="D76" s="204"/>
      <c r="E76" s="204"/>
      <c r="F76" s="204"/>
      <c r="G76" s="204"/>
      <c r="H76" s="204"/>
      <c r="I76" s="204"/>
      <c r="J76" s="204"/>
      <c r="K76" s="204"/>
      <c r="L76" s="204">
        <v>600000</v>
      </c>
      <c r="M76" s="204"/>
      <c r="N76" s="204"/>
      <c r="O76" s="204">
        <v>600000</v>
      </c>
      <c r="P76" s="200"/>
      <c r="Q76" s="4"/>
    </row>
    <row r="77" spans="1:17" ht="15">
      <c r="A77" s="45" t="s">
        <v>859</v>
      </c>
      <c r="B77" s="41" t="s">
        <v>472</v>
      </c>
      <c r="C77" s="204"/>
      <c r="D77" s="204"/>
      <c r="E77" s="204">
        <v>10000000</v>
      </c>
      <c r="F77" s="204"/>
      <c r="G77" s="204"/>
      <c r="H77" s="204">
        <v>50000000</v>
      </c>
      <c r="I77" s="204"/>
      <c r="J77" s="204">
        <v>34636000</v>
      </c>
      <c r="K77" s="204"/>
      <c r="L77" s="204"/>
      <c r="M77" s="204">
        <v>15285395</v>
      </c>
      <c r="N77" s="204"/>
      <c r="O77" s="204">
        <f>SUM(C77:N77)</f>
        <v>109921395</v>
      </c>
      <c r="P77" s="200"/>
      <c r="Q77" s="4"/>
    </row>
    <row r="78" spans="1:17" ht="15">
      <c r="A78" s="45" t="s">
        <v>474</v>
      </c>
      <c r="B78" s="41" t="s">
        <v>475</v>
      </c>
      <c r="C78" s="204"/>
      <c r="D78" s="204"/>
      <c r="E78" s="204"/>
      <c r="F78" s="204"/>
      <c r="G78" s="204"/>
      <c r="H78" s="204">
        <v>1234400</v>
      </c>
      <c r="I78" s="204"/>
      <c r="J78" s="204"/>
      <c r="K78" s="204"/>
      <c r="L78" s="204"/>
      <c r="M78" s="204"/>
      <c r="N78" s="204"/>
      <c r="O78" s="204">
        <f>SUM(C78:N78)</f>
        <v>1234400</v>
      </c>
      <c r="P78" s="200"/>
      <c r="Q78" s="4"/>
    </row>
    <row r="79" spans="1:17" ht="15">
      <c r="A79" s="45" t="s">
        <v>476</v>
      </c>
      <c r="B79" s="41" t="s">
        <v>477</v>
      </c>
      <c r="C79" s="204"/>
      <c r="D79" s="204"/>
      <c r="E79" s="204"/>
      <c r="F79" s="204"/>
      <c r="G79" s="204"/>
      <c r="H79" s="204">
        <v>500000</v>
      </c>
      <c r="I79" s="204"/>
      <c r="J79" s="204"/>
      <c r="K79" s="204">
        <v>6000000</v>
      </c>
      <c r="L79" s="204"/>
      <c r="M79" s="204"/>
      <c r="N79" s="204"/>
      <c r="O79" s="204">
        <f>SUM(C79:N79)</f>
        <v>6500000</v>
      </c>
      <c r="P79" s="200"/>
      <c r="Q79" s="4"/>
    </row>
    <row r="80" spans="1:17" ht="15">
      <c r="A80" s="6" t="s">
        <v>478</v>
      </c>
      <c r="B80" s="41" t="s">
        <v>479</v>
      </c>
      <c r="C80" s="204"/>
      <c r="D80" s="204"/>
      <c r="E80" s="204"/>
      <c r="F80" s="204"/>
      <c r="G80" s="204"/>
      <c r="H80" s="204"/>
      <c r="I80" s="204"/>
      <c r="J80" s="204"/>
      <c r="K80" s="204"/>
      <c r="L80" s="204"/>
      <c r="M80" s="204"/>
      <c r="N80" s="204"/>
      <c r="O80" s="204"/>
      <c r="P80" s="4"/>
      <c r="Q80" s="4"/>
    </row>
    <row r="81" spans="1:17" ht="15">
      <c r="A81" s="6" t="s">
        <v>480</v>
      </c>
      <c r="B81" s="41" t="s">
        <v>481</v>
      </c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  <c r="N81" s="204"/>
      <c r="O81" s="204"/>
      <c r="P81" s="4"/>
      <c r="Q81" s="4"/>
    </row>
    <row r="82" spans="1:17" ht="15">
      <c r="A82" s="6" t="s">
        <v>482</v>
      </c>
      <c r="B82" s="41" t="s">
        <v>483</v>
      </c>
      <c r="C82" s="204"/>
      <c r="D82" s="204"/>
      <c r="E82" s="204">
        <v>2700000</v>
      </c>
      <c r="F82" s="204"/>
      <c r="G82" s="204"/>
      <c r="H82" s="204">
        <v>13968281</v>
      </c>
      <c r="I82" s="204"/>
      <c r="J82" s="204"/>
      <c r="K82" s="204"/>
      <c r="L82" s="204"/>
      <c r="M82" s="204">
        <v>3729501</v>
      </c>
      <c r="N82" s="204"/>
      <c r="O82" s="204">
        <f>SUM(C82:N82)</f>
        <v>20397782</v>
      </c>
      <c r="P82" s="200"/>
      <c r="Q82" s="4"/>
    </row>
    <row r="83" spans="1:17" ht="15">
      <c r="A83" s="65" t="s">
        <v>820</v>
      </c>
      <c r="B83" s="67" t="s">
        <v>484</v>
      </c>
      <c r="C83" s="205"/>
      <c r="D83" s="205"/>
      <c r="E83" s="205">
        <f>SUM(E76:E82)</f>
        <v>12700000</v>
      </c>
      <c r="F83" s="205"/>
      <c r="G83" s="205"/>
      <c r="H83" s="205">
        <f>SUM(H76:H82)</f>
        <v>65702681</v>
      </c>
      <c r="I83" s="205"/>
      <c r="J83" s="205">
        <f>SUM(J76:J82)</f>
        <v>34636000</v>
      </c>
      <c r="K83" s="205">
        <f>SUM(K76:K82)</f>
        <v>6000000</v>
      </c>
      <c r="L83" s="205">
        <f>SUM(L76:L82)</f>
        <v>600000</v>
      </c>
      <c r="M83" s="205">
        <f>SUM(M76:M82)</f>
        <v>19014896</v>
      </c>
      <c r="N83" s="205"/>
      <c r="O83" s="205">
        <f>SUM(O76:O82)</f>
        <v>138653577</v>
      </c>
      <c r="P83" s="200"/>
      <c r="Q83" s="4"/>
    </row>
    <row r="84" spans="1:17" ht="15">
      <c r="A84" s="17" t="s">
        <v>485</v>
      </c>
      <c r="B84" s="41" t="s">
        <v>486</v>
      </c>
      <c r="C84" s="204"/>
      <c r="D84" s="204"/>
      <c r="E84" s="204"/>
      <c r="F84" s="204"/>
      <c r="G84" s="204">
        <v>15825000</v>
      </c>
      <c r="H84" s="204"/>
      <c r="I84" s="204">
        <v>16000000</v>
      </c>
      <c r="J84" s="204"/>
      <c r="K84" s="204">
        <v>13500000</v>
      </c>
      <c r="L84" s="204">
        <v>19999960</v>
      </c>
      <c r="M84" s="204"/>
      <c r="N84" s="204">
        <v>17975000</v>
      </c>
      <c r="O84" s="204">
        <f>SUM(C84:N84)</f>
        <v>83299960</v>
      </c>
      <c r="P84" s="200"/>
      <c r="Q84" s="4"/>
    </row>
    <row r="85" spans="1:17" ht="15">
      <c r="A85" s="17" t="s">
        <v>487</v>
      </c>
      <c r="B85" s="41" t="s">
        <v>488</v>
      </c>
      <c r="C85" s="204"/>
      <c r="D85" s="204"/>
      <c r="E85" s="204"/>
      <c r="F85" s="204"/>
      <c r="G85" s="204"/>
      <c r="H85" s="204"/>
      <c r="I85" s="204"/>
      <c r="J85" s="204"/>
      <c r="K85" s="204"/>
      <c r="L85" s="204"/>
      <c r="M85" s="204"/>
      <c r="N85" s="204"/>
      <c r="O85" s="204"/>
      <c r="P85" s="4"/>
      <c r="Q85" s="4"/>
    </row>
    <row r="86" spans="1:17" ht="15">
      <c r="A86" s="17" t="s">
        <v>489</v>
      </c>
      <c r="B86" s="41" t="s">
        <v>490</v>
      </c>
      <c r="C86" s="204"/>
      <c r="D86" s="204"/>
      <c r="E86" s="204"/>
      <c r="F86" s="204">
        <v>4300000</v>
      </c>
      <c r="G86" s="204"/>
      <c r="H86" s="204"/>
      <c r="I86" s="204">
        <v>4300000</v>
      </c>
      <c r="J86" s="204"/>
      <c r="K86" s="204"/>
      <c r="L86" s="204">
        <v>3506100</v>
      </c>
      <c r="M86" s="204"/>
      <c r="N86" s="204"/>
      <c r="O86" s="204">
        <f>SUM(C86:N86)</f>
        <v>12106100</v>
      </c>
      <c r="P86" s="200"/>
      <c r="Q86" s="4"/>
    </row>
    <row r="87" spans="1:17" ht="15">
      <c r="A87" s="17" t="s">
        <v>491</v>
      </c>
      <c r="B87" s="41" t="s">
        <v>492</v>
      </c>
      <c r="C87" s="204"/>
      <c r="D87" s="204"/>
      <c r="E87" s="204"/>
      <c r="F87" s="204">
        <v>1161000</v>
      </c>
      <c r="G87" s="204">
        <v>4272750</v>
      </c>
      <c r="H87" s="204"/>
      <c r="I87" s="204">
        <v>5947535</v>
      </c>
      <c r="J87" s="204"/>
      <c r="K87" s="204">
        <v>3645000</v>
      </c>
      <c r="L87" s="204">
        <v>946647</v>
      </c>
      <c r="M87" s="204"/>
      <c r="N87" s="204">
        <v>4853250</v>
      </c>
      <c r="O87" s="204">
        <f>SUM(C87:N87)</f>
        <v>20826182</v>
      </c>
      <c r="P87" s="200"/>
      <c r="Q87" s="4"/>
    </row>
    <row r="88" spans="1:17" ht="15">
      <c r="A88" s="64" t="s">
        <v>821</v>
      </c>
      <c r="B88" s="67" t="s">
        <v>493</v>
      </c>
      <c r="C88" s="205"/>
      <c r="D88" s="205"/>
      <c r="E88" s="205"/>
      <c r="F88" s="205">
        <f>SUM(F84:F87)</f>
        <v>5461000</v>
      </c>
      <c r="G88" s="205">
        <f>SUM(G84:G87)</f>
        <v>20097750</v>
      </c>
      <c r="H88" s="205"/>
      <c r="I88" s="205">
        <f>SUM(I84:I87)</f>
        <v>26247535</v>
      </c>
      <c r="J88" s="205"/>
      <c r="K88" s="205">
        <f>SUM(K84:K87)</f>
        <v>17145000</v>
      </c>
      <c r="L88" s="205">
        <f>SUM(L84:L87)</f>
        <v>24452707</v>
      </c>
      <c r="M88" s="205"/>
      <c r="N88" s="205">
        <f>SUM(N84:N87)</f>
        <v>22828250</v>
      </c>
      <c r="O88" s="205">
        <f>SUM(O84:O87)</f>
        <v>116232242</v>
      </c>
      <c r="P88" s="200"/>
      <c r="Q88" s="4"/>
    </row>
    <row r="89" spans="1:17" ht="30" hidden="1">
      <c r="A89" s="17" t="s">
        <v>494</v>
      </c>
      <c r="B89" s="41" t="s">
        <v>495</v>
      </c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4"/>
      <c r="Q89" s="4"/>
    </row>
    <row r="90" spans="1:17" ht="30" hidden="1">
      <c r="A90" s="17" t="s">
        <v>900</v>
      </c>
      <c r="B90" s="41" t="s">
        <v>496</v>
      </c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4"/>
      <c r="Q90" s="4"/>
    </row>
    <row r="91" spans="1:17" ht="30" hidden="1">
      <c r="A91" s="17" t="s">
        <v>901</v>
      </c>
      <c r="B91" s="41" t="s">
        <v>497</v>
      </c>
      <c r="C91" s="204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4"/>
      <c r="Q91" s="4"/>
    </row>
    <row r="92" spans="1:17" ht="15" hidden="1">
      <c r="A92" s="17" t="s">
        <v>902</v>
      </c>
      <c r="B92" s="41" t="s">
        <v>498</v>
      </c>
      <c r="C92" s="204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4"/>
      <c r="Q92" s="4"/>
    </row>
    <row r="93" spans="1:17" ht="30" hidden="1">
      <c r="A93" s="17" t="s">
        <v>903</v>
      </c>
      <c r="B93" s="41" t="s">
        <v>499</v>
      </c>
      <c r="C93" s="204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4"/>
      <c r="Q93" s="4"/>
    </row>
    <row r="94" spans="1:17" ht="30" hidden="1">
      <c r="A94" s="17" t="s">
        <v>904</v>
      </c>
      <c r="B94" s="41" t="s">
        <v>500</v>
      </c>
      <c r="C94" s="204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4"/>
      <c r="Q94" s="4"/>
    </row>
    <row r="95" spans="1:17" ht="15">
      <c r="A95" s="17" t="s">
        <v>501</v>
      </c>
      <c r="B95" s="41" t="s">
        <v>502</v>
      </c>
      <c r="C95" s="204"/>
      <c r="D95" s="204"/>
      <c r="E95" s="204"/>
      <c r="F95" s="204"/>
      <c r="G95" s="204"/>
      <c r="H95" s="204"/>
      <c r="I95" s="204"/>
      <c r="J95" s="204">
        <v>300000</v>
      </c>
      <c r="K95" s="204"/>
      <c r="L95" s="204"/>
      <c r="M95" s="204"/>
      <c r="N95" s="204">
        <v>300000</v>
      </c>
      <c r="O95" s="204">
        <f>SUM(C95:N95)</f>
        <v>600000</v>
      </c>
      <c r="P95" s="200"/>
      <c r="Q95" s="4"/>
    </row>
    <row r="96" spans="1:17" ht="15">
      <c r="A96" s="17" t="s">
        <v>905</v>
      </c>
      <c r="B96" s="41" t="s">
        <v>331</v>
      </c>
      <c r="C96" s="204"/>
      <c r="D96" s="204"/>
      <c r="E96" s="204"/>
      <c r="F96" s="204"/>
      <c r="G96" s="204">
        <v>10000000</v>
      </c>
      <c r="H96" s="204"/>
      <c r="I96" s="204"/>
      <c r="J96" s="204">
        <v>3001000</v>
      </c>
      <c r="K96" s="204"/>
      <c r="L96" s="204">
        <v>16764000</v>
      </c>
      <c r="M96" s="204"/>
      <c r="N96" s="204"/>
      <c r="O96" s="204">
        <f>SUM(C96:N96)</f>
        <v>29765000</v>
      </c>
      <c r="P96" s="200"/>
      <c r="Q96" s="4"/>
    </row>
    <row r="97" spans="1:17" ht="15">
      <c r="A97" s="64" t="s">
        <v>822</v>
      </c>
      <c r="B97" s="67" t="s">
        <v>504</v>
      </c>
      <c r="C97" s="205"/>
      <c r="D97" s="205"/>
      <c r="E97" s="205"/>
      <c r="F97" s="205"/>
      <c r="G97" s="205">
        <v>10000000</v>
      </c>
      <c r="H97" s="205"/>
      <c r="I97" s="205"/>
      <c r="J97" s="205">
        <v>3301000</v>
      </c>
      <c r="K97" s="205"/>
      <c r="L97" s="205">
        <f>SUM(L95:L96)</f>
        <v>16764000</v>
      </c>
      <c r="M97" s="205"/>
      <c r="N97" s="205">
        <v>300000</v>
      </c>
      <c r="O97" s="205">
        <f>SUM(O95:O96)</f>
        <v>30365000</v>
      </c>
      <c r="P97" s="200"/>
      <c r="Q97" s="4"/>
    </row>
    <row r="98" spans="1:17" ht="15.75">
      <c r="A98" s="83" t="s">
        <v>137</v>
      </c>
      <c r="B98" s="67"/>
      <c r="C98" s="204"/>
      <c r="D98" s="204"/>
      <c r="E98" s="204"/>
      <c r="F98" s="204"/>
      <c r="G98" s="204"/>
      <c r="H98" s="204"/>
      <c r="I98" s="204"/>
      <c r="J98" s="204"/>
      <c r="K98" s="204"/>
      <c r="L98" s="204"/>
      <c r="M98" s="204"/>
      <c r="N98" s="204"/>
      <c r="O98" s="204"/>
      <c r="P98" s="4"/>
      <c r="Q98" s="4"/>
    </row>
    <row r="99" spans="1:17" ht="15.75">
      <c r="A99" s="46" t="s">
        <v>913</v>
      </c>
      <c r="B99" s="47" t="s">
        <v>505</v>
      </c>
      <c r="C99" s="206">
        <f aca="true" t="shared" si="11" ref="C99:O99">SUM(C25+C26+C51+C60+C74+C83+C88+C97)</f>
        <v>19777680</v>
      </c>
      <c r="D99" s="206">
        <f t="shared" si="11"/>
        <v>19476680</v>
      </c>
      <c r="E99" s="206">
        <f t="shared" si="11"/>
        <v>33606028</v>
      </c>
      <c r="F99" s="206">
        <f t="shared" si="11"/>
        <v>29128563</v>
      </c>
      <c r="G99" s="206">
        <f t="shared" si="11"/>
        <v>49348808</v>
      </c>
      <c r="H99" s="206">
        <f t="shared" si="11"/>
        <v>85539416</v>
      </c>
      <c r="I99" s="206">
        <f t="shared" si="11"/>
        <v>45487174</v>
      </c>
      <c r="J99" s="206">
        <f t="shared" si="11"/>
        <v>57828367</v>
      </c>
      <c r="K99" s="206">
        <f t="shared" si="11"/>
        <v>42664265</v>
      </c>
      <c r="L99" s="206">
        <f t="shared" si="11"/>
        <v>63033536</v>
      </c>
      <c r="M99" s="206">
        <f t="shared" si="11"/>
        <v>40336464</v>
      </c>
      <c r="N99" s="206">
        <f t="shared" si="11"/>
        <v>59733281</v>
      </c>
      <c r="O99" s="206">
        <f t="shared" si="11"/>
        <v>545960262</v>
      </c>
      <c r="P99" s="200"/>
      <c r="Q99" s="4"/>
    </row>
    <row r="100" spans="1:17" ht="15" hidden="1">
      <c r="A100" s="17" t="s">
        <v>906</v>
      </c>
      <c r="B100" s="5" t="s">
        <v>506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4"/>
      <c r="O100" s="204"/>
      <c r="P100" s="4"/>
      <c r="Q100" s="4"/>
    </row>
    <row r="101" spans="1:17" ht="15" hidden="1">
      <c r="A101" s="17" t="s">
        <v>509</v>
      </c>
      <c r="B101" s="5" t="s">
        <v>510</v>
      </c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4"/>
      <c r="Q101" s="4"/>
    </row>
    <row r="102" spans="1:17" ht="15" hidden="1">
      <c r="A102" s="17" t="s">
        <v>907</v>
      </c>
      <c r="B102" s="5" t="s">
        <v>511</v>
      </c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204"/>
      <c r="P102" s="4"/>
      <c r="Q102" s="4"/>
    </row>
    <row r="103" spans="1:17" ht="15">
      <c r="A103" s="20" t="s">
        <v>829</v>
      </c>
      <c r="B103" s="9" t="s">
        <v>513</v>
      </c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4"/>
      <c r="Q103" s="4"/>
    </row>
    <row r="104" spans="1:17" ht="15" hidden="1">
      <c r="A104" s="48" t="s">
        <v>908</v>
      </c>
      <c r="B104" s="5" t="s">
        <v>514</v>
      </c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4"/>
      <c r="Q104" s="4"/>
    </row>
    <row r="105" spans="1:17" ht="15" hidden="1">
      <c r="A105" s="48" t="s">
        <v>835</v>
      </c>
      <c r="B105" s="5" t="s">
        <v>517</v>
      </c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4"/>
      <c r="Q105" s="4"/>
    </row>
    <row r="106" spans="1:17" ht="15" hidden="1">
      <c r="A106" s="17" t="s">
        <v>518</v>
      </c>
      <c r="B106" s="5" t="s">
        <v>519</v>
      </c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4"/>
      <c r="Q106" s="4"/>
    </row>
    <row r="107" spans="1:17" ht="15" hidden="1">
      <c r="A107" s="17" t="s">
        <v>909</v>
      </c>
      <c r="B107" s="5" t="s">
        <v>520</v>
      </c>
      <c r="C107" s="204"/>
      <c r="D107" s="204"/>
      <c r="E107" s="204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4"/>
      <c r="Q107" s="4"/>
    </row>
    <row r="108" spans="1:17" ht="15">
      <c r="A108" s="18" t="s">
        <v>832</v>
      </c>
      <c r="B108" s="9" t="s">
        <v>521</v>
      </c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4"/>
      <c r="Q108" s="4"/>
    </row>
    <row r="109" spans="1:17" ht="15">
      <c r="A109" s="48" t="s">
        <v>522</v>
      </c>
      <c r="B109" s="5" t="s">
        <v>523</v>
      </c>
      <c r="C109" s="204"/>
      <c r="D109" s="204"/>
      <c r="E109" s="204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4"/>
      <c r="Q109" s="4"/>
    </row>
    <row r="110" spans="1:17" ht="15">
      <c r="A110" s="48" t="s">
        <v>524</v>
      </c>
      <c r="B110" s="5" t="s">
        <v>525</v>
      </c>
      <c r="C110" s="204">
        <v>2558266</v>
      </c>
      <c r="D110" s="204"/>
      <c r="E110" s="204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>
        <f>SUM(C110:N110)</f>
        <v>2558266</v>
      </c>
      <c r="P110" s="200"/>
      <c r="Q110" s="4"/>
    </row>
    <row r="111" spans="1:17" ht="15">
      <c r="A111" s="18" t="s">
        <v>526</v>
      </c>
      <c r="B111" s="9" t="s">
        <v>527</v>
      </c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4"/>
      <c r="Q111" s="4"/>
    </row>
    <row r="112" spans="1:17" ht="15">
      <c r="A112" s="48" t="s">
        <v>528</v>
      </c>
      <c r="B112" s="5" t="s">
        <v>529</v>
      </c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4"/>
      <c r="Q112" s="4"/>
    </row>
    <row r="113" spans="1:17" ht="15">
      <c r="A113" s="48" t="s">
        <v>530</v>
      </c>
      <c r="B113" s="5" t="s">
        <v>531</v>
      </c>
      <c r="C113" s="204"/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4"/>
      <c r="Q113" s="4"/>
    </row>
    <row r="114" spans="1:17" ht="15">
      <c r="A114" s="48" t="s">
        <v>532</v>
      </c>
      <c r="B114" s="5" t="s">
        <v>533</v>
      </c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4"/>
      <c r="Q114" s="4"/>
    </row>
    <row r="115" spans="1:17" ht="15">
      <c r="A115" s="49" t="s">
        <v>833</v>
      </c>
      <c r="B115" s="50" t="s">
        <v>534</v>
      </c>
      <c r="C115" s="204">
        <v>2558266</v>
      </c>
      <c r="D115" s="204"/>
      <c r="E115" s="204"/>
      <c r="G115" s="204"/>
      <c r="H115" s="204"/>
      <c r="I115" s="204"/>
      <c r="J115" s="204"/>
      <c r="K115" s="204"/>
      <c r="L115" s="204"/>
      <c r="M115" s="204"/>
      <c r="N115" s="204"/>
      <c r="O115" s="204">
        <f>SUM(C115:N115)</f>
        <v>2558266</v>
      </c>
      <c r="P115" s="200"/>
      <c r="Q115" s="4"/>
    </row>
    <row r="116" spans="1:17" ht="15">
      <c r="A116" s="48" t="s">
        <v>535</v>
      </c>
      <c r="B116" s="5" t="s">
        <v>536</v>
      </c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4"/>
      <c r="Q116" s="4"/>
    </row>
    <row r="117" spans="1:17" ht="15">
      <c r="A117" s="17" t="s">
        <v>537</v>
      </c>
      <c r="B117" s="5" t="s">
        <v>538</v>
      </c>
      <c r="C117" s="204"/>
      <c r="D117" s="204"/>
      <c r="E117" s="204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4"/>
      <c r="Q117" s="4"/>
    </row>
    <row r="118" spans="1:17" ht="15">
      <c r="A118" s="48" t="s">
        <v>910</v>
      </c>
      <c r="B118" s="5" t="s">
        <v>539</v>
      </c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4"/>
      <c r="Q118" s="4"/>
    </row>
    <row r="119" spans="1:17" ht="15">
      <c r="A119" s="48" t="s">
        <v>838</v>
      </c>
      <c r="B119" s="5" t="s">
        <v>540</v>
      </c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4"/>
      <c r="Q119" s="4"/>
    </row>
    <row r="120" spans="1:17" ht="15">
      <c r="A120" s="49" t="s">
        <v>839</v>
      </c>
      <c r="B120" s="50" t="s">
        <v>544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4"/>
      <c r="Q120" s="4"/>
    </row>
    <row r="121" spans="1:17" ht="15">
      <c r="A121" s="17" t="s">
        <v>545</v>
      </c>
      <c r="B121" s="5" t="s">
        <v>546</v>
      </c>
      <c r="C121" s="204"/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4"/>
      <c r="Q121" s="4"/>
    </row>
    <row r="122" spans="1:17" ht="15.75">
      <c r="A122" s="51" t="s">
        <v>914</v>
      </c>
      <c r="B122" s="52" t="s">
        <v>547</v>
      </c>
      <c r="C122" s="205">
        <v>2558266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>
        <f>SUM(C122:N122)</f>
        <v>2558266</v>
      </c>
      <c r="P122" s="200"/>
      <c r="Q122" s="4"/>
    </row>
    <row r="123" spans="1:17" ht="15.75">
      <c r="A123" s="56" t="s">
        <v>29</v>
      </c>
      <c r="B123" s="57"/>
      <c r="C123" s="206">
        <f>SUM(C99+C122)</f>
        <v>22335946</v>
      </c>
      <c r="D123" s="206">
        <v>19476680</v>
      </c>
      <c r="E123" s="206">
        <v>33606028</v>
      </c>
      <c r="F123" s="206">
        <v>29128563</v>
      </c>
      <c r="G123" s="206">
        <v>49348808</v>
      </c>
      <c r="H123" s="206">
        <v>85539416</v>
      </c>
      <c r="I123" s="206">
        <v>45487174</v>
      </c>
      <c r="J123" s="206">
        <f>SUM(J99+J122)</f>
        <v>57828367</v>
      </c>
      <c r="K123" s="206">
        <f>SUM(K99+K122)</f>
        <v>42664265</v>
      </c>
      <c r="L123" s="206">
        <f>SUM(L99+L122)</f>
        <v>63033536</v>
      </c>
      <c r="M123" s="206">
        <f>SUM(M99+M122)</f>
        <v>40336464</v>
      </c>
      <c r="N123" s="206">
        <v>59733281</v>
      </c>
      <c r="O123" s="206">
        <f>SUM(O99+O122)</f>
        <v>548518528</v>
      </c>
      <c r="P123" s="200"/>
      <c r="Q123" s="4"/>
    </row>
    <row r="124" spans="1:17" ht="25.5">
      <c r="A124" s="2" t="s">
        <v>357</v>
      </c>
      <c r="B124" s="3" t="s">
        <v>22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4"/>
      <c r="Q124" s="4"/>
    </row>
    <row r="125" spans="1:17" ht="15">
      <c r="A125" s="42" t="s">
        <v>548</v>
      </c>
      <c r="B125" s="6" t="s">
        <v>549</v>
      </c>
      <c r="C125" s="197">
        <v>103251</v>
      </c>
      <c r="D125" s="197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>
        <f aca="true" t="shared" si="12" ref="O125:O130">SUM(C125:N125)</f>
        <v>103251</v>
      </c>
      <c r="P125" s="4"/>
      <c r="Q125" s="4"/>
    </row>
    <row r="126" spans="1:17" ht="15">
      <c r="A126" s="5" t="s">
        <v>550</v>
      </c>
      <c r="B126" s="6" t="s">
        <v>551</v>
      </c>
      <c r="C126" s="197">
        <v>3643544</v>
      </c>
      <c r="D126" s="197">
        <v>3643544</v>
      </c>
      <c r="E126" s="197">
        <v>3643544</v>
      </c>
      <c r="F126" s="197">
        <v>3643544</v>
      </c>
      <c r="G126" s="197">
        <v>3643544</v>
      </c>
      <c r="H126" s="197">
        <v>3643544</v>
      </c>
      <c r="I126" s="197">
        <v>3643544</v>
      </c>
      <c r="J126" s="197">
        <v>3643544</v>
      </c>
      <c r="K126" s="197">
        <v>3643544</v>
      </c>
      <c r="L126" s="197">
        <v>3643544</v>
      </c>
      <c r="M126" s="197">
        <v>3643544</v>
      </c>
      <c r="N126" s="197">
        <v>3643549</v>
      </c>
      <c r="O126" s="197">
        <f t="shared" si="12"/>
        <v>43722533</v>
      </c>
      <c r="P126" s="4"/>
      <c r="Q126" s="4"/>
    </row>
    <row r="127" spans="1:17" ht="15">
      <c r="A127" s="5" t="s">
        <v>552</v>
      </c>
      <c r="B127" s="6" t="s">
        <v>553</v>
      </c>
      <c r="C127" s="197">
        <v>2918190</v>
      </c>
      <c r="D127" s="197">
        <v>2918190</v>
      </c>
      <c r="E127" s="197">
        <v>2918190</v>
      </c>
      <c r="F127" s="197">
        <v>2918190</v>
      </c>
      <c r="G127" s="197">
        <v>2918190</v>
      </c>
      <c r="H127" s="197">
        <v>2918190</v>
      </c>
      <c r="I127" s="197">
        <v>3264917</v>
      </c>
      <c r="J127" s="197">
        <v>3264917</v>
      </c>
      <c r="K127" s="197">
        <v>3264917</v>
      </c>
      <c r="L127" s="197">
        <v>3264917</v>
      </c>
      <c r="M127" s="197">
        <v>3264917</v>
      </c>
      <c r="N127" s="197">
        <v>3264907</v>
      </c>
      <c r="O127" s="197">
        <f t="shared" si="12"/>
        <v>37098632</v>
      </c>
      <c r="P127" s="4"/>
      <c r="Q127" s="4"/>
    </row>
    <row r="128" spans="1:17" ht="15">
      <c r="A128" s="5" t="s">
        <v>554</v>
      </c>
      <c r="B128" s="6" t="s">
        <v>555</v>
      </c>
      <c r="C128" s="197">
        <v>134045</v>
      </c>
      <c r="D128" s="197">
        <v>134045</v>
      </c>
      <c r="E128" s="197">
        <v>134045</v>
      </c>
      <c r="F128" s="197">
        <v>134045</v>
      </c>
      <c r="G128" s="197">
        <v>134045</v>
      </c>
      <c r="H128" s="197">
        <v>134045</v>
      </c>
      <c r="I128" s="197">
        <v>134045</v>
      </c>
      <c r="J128" s="197">
        <v>134045</v>
      </c>
      <c r="K128" s="197">
        <v>134045</v>
      </c>
      <c r="L128" s="197">
        <v>134045</v>
      </c>
      <c r="M128" s="197">
        <v>134045</v>
      </c>
      <c r="N128" s="197">
        <v>134045</v>
      </c>
      <c r="O128" s="197">
        <f t="shared" si="12"/>
        <v>1608540</v>
      </c>
      <c r="P128" s="4"/>
      <c r="Q128" s="4"/>
    </row>
    <row r="129" spans="1:17" ht="15">
      <c r="A129" s="5" t="s">
        <v>556</v>
      </c>
      <c r="B129" s="6" t="s">
        <v>557</v>
      </c>
      <c r="C129" s="197">
        <v>49523</v>
      </c>
      <c r="D129" s="197">
        <v>49523</v>
      </c>
      <c r="E129" s="197">
        <v>49523</v>
      </c>
      <c r="F129" s="197">
        <v>49523</v>
      </c>
      <c r="G129" s="197">
        <v>49523</v>
      </c>
      <c r="H129" s="197">
        <v>49523</v>
      </c>
      <c r="I129" s="197">
        <v>157727</v>
      </c>
      <c r="J129" s="197">
        <v>157727</v>
      </c>
      <c r="K129" s="197">
        <v>157727</v>
      </c>
      <c r="L129" s="197">
        <v>157727</v>
      </c>
      <c r="M129" s="197">
        <v>157727</v>
      </c>
      <c r="N129" s="197">
        <v>157723</v>
      </c>
      <c r="O129" s="197">
        <f t="shared" si="12"/>
        <v>1243496</v>
      </c>
      <c r="P129" s="4"/>
      <c r="Q129" s="4"/>
    </row>
    <row r="130" spans="1:17" ht="15">
      <c r="A130" s="5" t="s">
        <v>558</v>
      </c>
      <c r="B130" s="6" t="s">
        <v>559</v>
      </c>
      <c r="C130" s="197">
        <v>104135</v>
      </c>
      <c r="D130" s="197"/>
      <c r="E130" s="197"/>
      <c r="F130" s="197"/>
      <c r="G130" s="197"/>
      <c r="H130" s="197"/>
      <c r="I130" s="197"/>
      <c r="J130" s="197"/>
      <c r="K130" s="197"/>
      <c r="L130" s="197"/>
      <c r="M130" s="199"/>
      <c r="N130" s="197"/>
      <c r="O130" s="197">
        <f t="shared" si="12"/>
        <v>104135</v>
      </c>
      <c r="P130" s="4"/>
      <c r="Q130" s="4"/>
    </row>
    <row r="131" spans="1:17" ht="15">
      <c r="A131" s="9" t="s">
        <v>32</v>
      </c>
      <c r="B131" s="10" t="s">
        <v>560</v>
      </c>
      <c r="C131" s="197">
        <f>SUM(C125:C130)</f>
        <v>6952688</v>
      </c>
      <c r="D131" s="197">
        <f>SUM(D125:D130)</f>
        <v>6745302</v>
      </c>
      <c r="E131" s="197">
        <f>SUM(E125:E130)</f>
        <v>6745302</v>
      </c>
      <c r="F131" s="197">
        <f aca="true" t="shared" si="13" ref="F131:M131">SUM(F125:F130)</f>
        <v>6745302</v>
      </c>
      <c r="G131" s="197">
        <f t="shared" si="13"/>
        <v>6745302</v>
      </c>
      <c r="H131" s="197">
        <f t="shared" si="13"/>
        <v>6745302</v>
      </c>
      <c r="I131" s="197">
        <f t="shared" si="13"/>
        <v>7200233</v>
      </c>
      <c r="J131" s="197">
        <f t="shared" si="13"/>
        <v>7200233</v>
      </c>
      <c r="K131" s="197">
        <f t="shared" si="13"/>
        <v>7200233</v>
      </c>
      <c r="L131" s="197">
        <f t="shared" si="13"/>
        <v>7200233</v>
      </c>
      <c r="M131" s="197">
        <f t="shared" si="13"/>
        <v>7200233</v>
      </c>
      <c r="N131" s="197">
        <f>SUM(N125:N130)</f>
        <v>7200224</v>
      </c>
      <c r="O131" s="197">
        <f>SUM(O125:O130)</f>
        <v>83880587</v>
      </c>
      <c r="P131" s="4"/>
      <c r="Q131" s="4"/>
    </row>
    <row r="132" spans="1:17" ht="15">
      <c r="A132" s="5" t="s">
        <v>561</v>
      </c>
      <c r="B132" s="6" t="s">
        <v>562</v>
      </c>
      <c r="C132" s="197"/>
      <c r="D132" s="197"/>
      <c r="E132" s="197"/>
      <c r="F132" s="197"/>
      <c r="G132" s="197"/>
      <c r="H132" s="197"/>
      <c r="I132" s="197"/>
      <c r="J132" s="197"/>
      <c r="K132" s="197"/>
      <c r="L132" s="197"/>
      <c r="M132" s="199"/>
      <c r="N132" s="197"/>
      <c r="O132" s="197"/>
      <c r="P132" s="4"/>
      <c r="Q132" s="4"/>
    </row>
    <row r="133" spans="1:17" ht="30">
      <c r="A133" s="5" t="s">
        <v>563</v>
      </c>
      <c r="B133" s="6" t="s">
        <v>564</v>
      </c>
      <c r="C133" s="197"/>
      <c r="D133" s="197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4"/>
      <c r="Q133" s="4"/>
    </row>
    <row r="134" spans="1:17" ht="30">
      <c r="A134" s="5" t="s">
        <v>915</v>
      </c>
      <c r="B134" s="6" t="s">
        <v>565</v>
      </c>
      <c r="C134" s="197"/>
      <c r="D134" s="197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4"/>
      <c r="Q134" s="4"/>
    </row>
    <row r="135" spans="1:17" ht="30">
      <c r="A135" s="5" t="s">
        <v>916</v>
      </c>
      <c r="B135" s="6" t="s">
        <v>566</v>
      </c>
      <c r="C135" s="197"/>
      <c r="D135" s="197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4"/>
      <c r="Q135" s="4"/>
    </row>
    <row r="136" spans="1:17" ht="15">
      <c r="A136" s="5" t="s">
        <v>917</v>
      </c>
      <c r="B136" s="6" t="s">
        <v>567</v>
      </c>
      <c r="C136" s="197">
        <v>492482</v>
      </c>
      <c r="D136" s="197">
        <v>492482</v>
      </c>
      <c r="E136" s="197">
        <v>377021</v>
      </c>
      <c r="F136" s="197">
        <v>377021</v>
      </c>
      <c r="G136" s="197">
        <v>377021</v>
      </c>
      <c r="H136" s="197">
        <v>377021</v>
      </c>
      <c r="I136" s="197">
        <v>719392</v>
      </c>
      <c r="J136" s="197">
        <v>719392</v>
      </c>
      <c r="K136" s="197">
        <v>719392</v>
      </c>
      <c r="L136" s="197">
        <v>719392</v>
      </c>
      <c r="M136" s="197">
        <v>719392</v>
      </c>
      <c r="N136" s="197">
        <v>719397</v>
      </c>
      <c r="O136" s="197">
        <f>SUM(C136:N136)</f>
        <v>6809405</v>
      </c>
      <c r="P136" s="4"/>
      <c r="Q136" s="4"/>
    </row>
    <row r="137" spans="1:17" ht="15">
      <c r="A137" s="50" t="s">
        <v>33</v>
      </c>
      <c r="B137" s="65" t="s">
        <v>568</v>
      </c>
      <c r="C137" s="198">
        <f aca="true" t="shared" si="14" ref="C137:N137">SUM(C131:C136)</f>
        <v>7445170</v>
      </c>
      <c r="D137" s="198">
        <f t="shared" si="14"/>
        <v>7237784</v>
      </c>
      <c r="E137" s="198">
        <f t="shared" si="14"/>
        <v>7122323</v>
      </c>
      <c r="F137" s="198">
        <f t="shared" si="14"/>
        <v>7122323</v>
      </c>
      <c r="G137" s="198">
        <f t="shared" si="14"/>
        <v>7122323</v>
      </c>
      <c r="H137" s="198">
        <f t="shared" si="14"/>
        <v>7122323</v>
      </c>
      <c r="I137" s="198">
        <f t="shared" si="14"/>
        <v>7919625</v>
      </c>
      <c r="J137" s="198">
        <f t="shared" si="14"/>
        <v>7919625</v>
      </c>
      <c r="K137" s="198">
        <f t="shared" si="14"/>
        <v>7919625</v>
      </c>
      <c r="L137" s="198">
        <f t="shared" si="14"/>
        <v>7919625</v>
      </c>
      <c r="M137" s="198">
        <f t="shared" si="14"/>
        <v>7919625</v>
      </c>
      <c r="N137" s="198">
        <f t="shared" si="14"/>
        <v>7919621</v>
      </c>
      <c r="O137" s="198">
        <f>SUM(C137:N137)</f>
        <v>90689992</v>
      </c>
      <c r="P137" s="4"/>
      <c r="Q137" s="4"/>
    </row>
    <row r="138" spans="1:17" ht="15">
      <c r="A138" s="5" t="s">
        <v>921</v>
      </c>
      <c r="B138" s="6" t="s">
        <v>577</v>
      </c>
      <c r="C138" s="204"/>
      <c r="D138" s="204"/>
      <c r="E138" s="204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4"/>
      <c r="Q138" s="4"/>
    </row>
    <row r="139" spans="1:17" ht="15">
      <c r="A139" s="5" t="s">
        <v>0</v>
      </c>
      <c r="B139" s="6" t="s">
        <v>581</v>
      </c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4"/>
      <c r="Q139" s="4"/>
    </row>
    <row r="140" spans="1:17" ht="15">
      <c r="A140" s="9" t="s">
        <v>35</v>
      </c>
      <c r="B140" s="10" t="s">
        <v>582</v>
      </c>
      <c r="C140" s="204"/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4"/>
      <c r="Q140" s="4"/>
    </row>
    <row r="141" spans="1:17" ht="15">
      <c r="A141" s="5" t="s">
        <v>1</v>
      </c>
      <c r="B141" s="6" t="s">
        <v>583</v>
      </c>
      <c r="C141" s="204"/>
      <c r="D141" s="204"/>
      <c r="E141" s="204"/>
      <c r="F141" s="204"/>
      <c r="G141" s="204"/>
      <c r="H141" s="204"/>
      <c r="I141" s="204"/>
      <c r="J141" s="204"/>
      <c r="K141" s="204"/>
      <c r="L141" s="204"/>
      <c r="M141" s="204"/>
      <c r="N141" s="204"/>
      <c r="O141" s="204"/>
      <c r="P141" s="4"/>
      <c r="Q141" s="4"/>
    </row>
    <row r="142" spans="1:17" ht="15">
      <c r="A142" s="5" t="s">
        <v>2</v>
      </c>
      <c r="B142" s="6" t="s">
        <v>584</v>
      </c>
      <c r="C142" s="204"/>
      <c r="D142" s="204"/>
      <c r="E142" s="204"/>
      <c r="F142" s="204"/>
      <c r="G142" s="204"/>
      <c r="H142" s="204"/>
      <c r="I142" s="204"/>
      <c r="J142" s="204"/>
      <c r="K142" s="204"/>
      <c r="L142" s="204"/>
      <c r="M142" s="204"/>
      <c r="N142" s="204"/>
      <c r="O142" s="204"/>
      <c r="P142" s="4"/>
      <c r="Q142" s="4"/>
    </row>
    <row r="143" spans="1:17" ht="15">
      <c r="A143" s="5" t="s">
        <v>3</v>
      </c>
      <c r="B143" s="6" t="s">
        <v>585</v>
      </c>
      <c r="C143" s="197"/>
      <c r="D143" s="197"/>
      <c r="E143" s="197">
        <v>1450000</v>
      </c>
      <c r="F143" s="197"/>
      <c r="G143" s="197"/>
      <c r="H143" s="197"/>
      <c r="I143" s="197"/>
      <c r="J143" s="197"/>
      <c r="K143" s="197">
        <v>1450000</v>
      </c>
      <c r="L143" s="197"/>
      <c r="M143" s="197"/>
      <c r="N143" s="197"/>
      <c r="O143" s="197">
        <f>SUM(C143:N143)</f>
        <v>2900000</v>
      </c>
      <c r="P143" s="4"/>
      <c r="Q143" s="4"/>
    </row>
    <row r="144" spans="1:17" ht="15">
      <c r="A144" s="5" t="s">
        <v>4</v>
      </c>
      <c r="B144" s="6" t="s">
        <v>586</v>
      </c>
      <c r="C144" s="197"/>
      <c r="D144" s="197"/>
      <c r="E144" s="197">
        <v>70000000</v>
      </c>
      <c r="F144" s="197"/>
      <c r="G144" s="197">
        <v>20000000</v>
      </c>
      <c r="H144" s="197"/>
      <c r="I144" s="197"/>
      <c r="J144" s="197"/>
      <c r="K144" s="197">
        <v>90000000</v>
      </c>
      <c r="L144" s="197"/>
      <c r="M144" s="197"/>
      <c r="N144" s="197">
        <v>20000000</v>
      </c>
      <c r="O144" s="197">
        <f>SUM(C144:N144)</f>
        <v>200000000</v>
      </c>
      <c r="P144" s="4"/>
      <c r="Q144" s="4"/>
    </row>
    <row r="145" spans="1:17" ht="15">
      <c r="A145" s="5" t="s">
        <v>5</v>
      </c>
      <c r="B145" s="6" t="s">
        <v>589</v>
      </c>
      <c r="C145" s="197"/>
      <c r="D145" s="197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4"/>
      <c r="Q145" s="4"/>
    </row>
    <row r="146" spans="1:17" ht="15">
      <c r="A146" s="5" t="s">
        <v>590</v>
      </c>
      <c r="B146" s="6" t="s">
        <v>591</v>
      </c>
      <c r="C146" s="197"/>
      <c r="D146" s="197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4"/>
      <c r="Q146" s="4"/>
    </row>
    <row r="147" spans="1:17" ht="15">
      <c r="A147" s="5" t="s">
        <v>6</v>
      </c>
      <c r="B147" s="6" t="s">
        <v>592</v>
      </c>
      <c r="C147" s="197"/>
      <c r="D147" s="197"/>
      <c r="E147" s="197">
        <v>3300000</v>
      </c>
      <c r="F147" s="197"/>
      <c r="G147" s="197"/>
      <c r="H147" s="197"/>
      <c r="I147" s="197"/>
      <c r="J147" s="197"/>
      <c r="K147" s="197">
        <v>3300000</v>
      </c>
      <c r="L147" s="197"/>
      <c r="M147" s="197"/>
      <c r="N147" s="197"/>
      <c r="O147" s="197">
        <f>SUM(C147:N147)</f>
        <v>6600000</v>
      </c>
      <c r="P147" s="4"/>
      <c r="Q147" s="4"/>
    </row>
    <row r="148" spans="1:17" ht="15">
      <c r="A148" s="5" t="s">
        <v>7</v>
      </c>
      <c r="B148" s="6" t="s">
        <v>598</v>
      </c>
      <c r="C148" s="197"/>
      <c r="D148" s="197"/>
      <c r="E148" s="197">
        <v>100000</v>
      </c>
      <c r="F148" s="197"/>
      <c r="G148" s="197"/>
      <c r="H148" s="197"/>
      <c r="I148" s="197"/>
      <c r="J148" s="197"/>
      <c r="K148" s="197">
        <v>100000</v>
      </c>
      <c r="L148" s="197"/>
      <c r="M148" s="197"/>
      <c r="N148" s="197"/>
      <c r="O148" s="197">
        <f>SUM(C148:N148)</f>
        <v>200000</v>
      </c>
      <c r="P148" s="4"/>
      <c r="Q148" s="4"/>
    </row>
    <row r="149" spans="1:17" ht="15">
      <c r="A149" s="9" t="s">
        <v>36</v>
      </c>
      <c r="B149" s="10" t="s">
        <v>614</v>
      </c>
      <c r="C149" s="197"/>
      <c r="D149" s="197"/>
      <c r="E149" s="197">
        <f>SUM(E144:E148)</f>
        <v>73400000</v>
      </c>
      <c r="F149" s="197"/>
      <c r="G149" s="197">
        <f>SUM(G144:G148)</f>
        <v>20000000</v>
      </c>
      <c r="H149" s="197"/>
      <c r="I149" s="197"/>
      <c r="J149" s="197"/>
      <c r="K149" s="197">
        <f>SUM(K144:K148)</f>
        <v>93400000</v>
      </c>
      <c r="L149" s="197"/>
      <c r="M149" s="197"/>
      <c r="N149" s="197">
        <f>SUM(N144:N148)</f>
        <v>20000000</v>
      </c>
      <c r="O149" s="197">
        <f>SUM(O144:O148)</f>
        <v>206800000</v>
      </c>
      <c r="P149" s="4"/>
      <c r="Q149" s="4"/>
    </row>
    <row r="150" spans="1:17" ht="15">
      <c r="A150" s="5" t="s">
        <v>8</v>
      </c>
      <c r="B150" s="6" t="s">
        <v>615</v>
      </c>
      <c r="C150" s="197"/>
      <c r="D150" s="197">
        <v>5500</v>
      </c>
      <c r="E150" s="197"/>
      <c r="F150" s="197">
        <v>7000</v>
      </c>
      <c r="G150" s="197">
        <v>4500</v>
      </c>
      <c r="H150" s="197">
        <v>7000</v>
      </c>
      <c r="I150" s="197">
        <v>4500</v>
      </c>
      <c r="J150" s="197">
        <v>7000</v>
      </c>
      <c r="K150" s="197">
        <v>4200</v>
      </c>
      <c r="L150" s="197">
        <v>6500</v>
      </c>
      <c r="M150" s="197">
        <v>2100</v>
      </c>
      <c r="N150" s="197">
        <v>5500</v>
      </c>
      <c r="O150" s="197">
        <f>SUM(C150:N150)</f>
        <v>53800</v>
      </c>
      <c r="P150" s="4"/>
      <c r="Q150" s="4"/>
    </row>
    <row r="151" spans="1:17" ht="15">
      <c r="A151" s="50" t="s">
        <v>37</v>
      </c>
      <c r="B151" s="65" t="s">
        <v>616</v>
      </c>
      <c r="C151" s="198"/>
      <c r="D151" s="198">
        <v>5500</v>
      </c>
      <c r="E151" s="198">
        <f>SUM(E143+E149)</f>
        <v>74850000</v>
      </c>
      <c r="F151" s="198">
        <v>7000</v>
      </c>
      <c r="G151" s="198">
        <v>20004500</v>
      </c>
      <c r="H151" s="198">
        <v>7000</v>
      </c>
      <c r="I151" s="198">
        <v>4500</v>
      </c>
      <c r="J151" s="198">
        <v>7000</v>
      </c>
      <c r="K151" s="198">
        <f>SUM(K143+K149+K150)</f>
        <v>94854200</v>
      </c>
      <c r="L151" s="198">
        <v>6500</v>
      </c>
      <c r="M151" s="198">
        <v>2100</v>
      </c>
      <c r="N151" s="198">
        <f>SUM(N149:N150)</f>
        <v>20005500</v>
      </c>
      <c r="O151" s="198">
        <f>SUM(O140+O141+O142+O143+O149+O150)</f>
        <v>209753800</v>
      </c>
      <c r="P151" s="4"/>
      <c r="Q151" s="4"/>
    </row>
    <row r="152" spans="1:17" ht="15">
      <c r="A152" s="17" t="s">
        <v>617</v>
      </c>
      <c r="B152" s="6" t="s">
        <v>618</v>
      </c>
      <c r="C152" s="197"/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4"/>
      <c r="Q152" s="4"/>
    </row>
    <row r="153" spans="1:17" ht="15">
      <c r="A153" s="17" t="s">
        <v>9</v>
      </c>
      <c r="B153" s="6" t="s">
        <v>619</v>
      </c>
      <c r="C153" s="197">
        <v>1078800</v>
      </c>
      <c r="D153" s="197">
        <v>1078800</v>
      </c>
      <c r="E153" s="197">
        <v>1078800</v>
      </c>
      <c r="F153" s="197">
        <v>1078800</v>
      </c>
      <c r="G153" s="197">
        <v>1078800</v>
      </c>
      <c r="H153" s="197">
        <v>1078800</v>
      </c>
      <c r="I153" s="197">
        <v>1078800</v>
      </c>
      <c r="J153" s="197">
        <v>1078800</v>
      </c>
      <c r="K153" s="197">
        <v>1078800</v>
      </c>
      <c r="L153" s="197">
        <v>1078800</v>
      </c>
      <c r="M153" s="197">
        <v>1078800</v>
      </c>
      <c r="N153" s="197">
        <v>1079300</v>
      </c>
      <c r="O153" s="197">
        <f>SUM(C153:N153)</f>
        <v>12946100</v>
      </c>
      <c r="P153" s="4"/>
      <c r="Q153" s="4"/>
    </row>
    <row r="154" spans="1:17" ht="15">
      <c r="A154" s="17" t="s">
        <v>10</v>
      </c>
      <c r="B154" s="6" t="s">
        <v>622</v>
      </c>
      <c r="C154" s="197">
        <v>208300</v>
      </c>
      <c r="D154" s="197">
        <v>208300</v>
      </c>
      <c r="E154" s="197">
        <v>208300</v>
      </c>
      <c r="F154" s="197">
        <v>208300</v>
      </c>
      <c r="G154" s="197">
        <v>208300</v>
      </c>
      <c r="H154" s="197">
        <v>256300</v>
      </c>
      <c r="I154" s="197">
        <v>208300</v>
      </c>
      <c r="J154" s="197">
        <v>208300</v>
      </c>
      <c r="K154" s="197">
        <v>208300</v>
      </c>
      <c r="L154" s="197">
        <v>208300</v>
      </c>
      <c r="M154" s="197">
        <v>208300</v>
      </c>
      <c r="N154" s="197">
        <v>208700</v>
      </c>
      <c r="O154" s="197">
        <f>SUM(C154:N154)</f>
        <v>2548000</v>
      </c>
      <c r="P154" s="4"/>
      <c r="Q154" s="4"/>
    </row>
    <row r="155" spans="1:17" ht="15">
      <c r="A155" s="17" t="s">
        <v>11</v>
      </c>
      <c r="B155" s="6" t="s">
        <v>623</v>
      </c>
      <c r="C155" s="197"/>
      <c r="D155" s="197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4"/>
      <c r="Q155" s="4"/>
    </row>
    <row r="156" spans="1:17" ht="15">
      <c r="A156" s="17" t="s">
        <v>630</v>
      </c>
      <c r="B156" s="6" t="s">
        <v>631</v>
      </c>
      <c r="C156" s="197">
        <v>297750</v>
      </c>
      <c r="D156" s="197">
        <v>297750</v>
      </c>
      <c r="E156" s="197">
        <v>297750</v>
      </c>
      <c r="F156" s="197">
        <v>297750</v>
      </c>
      <c r="G156" s="197">
        <v>297750</v>
      </c>
      <c r="H156" s="197">
        <v>297750</v>
      </c>
      <c r="I156" s="197"/>
      <c r="J156" s="197">
        <v>297750</v>
      </c>
      <c r="K156" s="197">
        <v>297750</v>
      </c>
      <c r="L156" s="197">
        <v>297750</v>
      </c>
      <c r="M156" s="197">
        <v>297750</v>
      </c>
      <c r="N156" s="197">
        <v>297786</v>
      </c>
      <c r="O156" s="197">
        <f>SUM(C156:N156)</f>
        <v>3275286</v>
      </c>
      <c r="P156" s="4"/>
      <c r="Q156" s="4"/>
    </row>
    <row r="157" spans="1:17" ht="15">
      <c r="A157" s="17" t="s">
        <v>632</v>
      </c>
      <c r="B157" s="6" t="s">
        <v>633</v>
      </c>
      <c r="C157" s="197">
        <v>427910</v>
      </c>
      <c r="D157" s="197">
        <v>427910</v>
      </c>
      <c r="E157" s="197">
        <v>427910</v>
      </c>
      <c r="F157" s="197">
        <v>427910</v>
      </c>
      <c r="G157" s="197">
        <v>427910</v>
      </c>
      <c r="H157" s="197">
        <v>427910</v>
      </c>
      <c r="I157" s="197">
        <v>282999</v>
      </c>
      <c r="J157" s="197">
        <v>427910</v>
      </c>
      <c r="K157" s="197">
        <v>427910</v>
      </c>
      <c r="L157" s="197">
        <v>427910</v>
      </c>
      <c r="M157" s="197">
        <v>427910</v>
      </c>
      <c r="N157" s="197">
        <v>427910</v>
      </c>
      <c r="O157" s="197">
        <f>SUM(C157:N157)</f>
        <v>4990009</v>
      </c>
      <c r="P157" s="4"/>
      <c r="Q157" s="4"/>
    </row>
    <row r="158" spans="1:17" ht="15">
      <c r="A158" s="17" t="s">
        <v>634</v>
      </c>
      <c r="B158" s="6" t="s">
        <v>635</v>
      </c>
      <c r="C158" s="197"/>
      <c r="D158" s="197"/>
      <c r="E158" s="197"/>
      <c r="F158" s="197"/>
      <c r="G158" s="197"/>
      <c r="H158" s="197"/>
      <c r="I158" s="197"/>
      <c r="J158" s="197"/>
      <c r="K158" s="197"/>
      <c r="L158" s="197"/>
      <c r="M158" s="197"/>
      <c r="N158" s="197"/>
      <c r="O158" s="197"/>
      <c r="P158" s="4"/>
      <c r="Q158" s="4"/>
    </row>
    <row r="159" spans="1:17" ht="15">
      <c r="A159" s="17" t="s">
        <v>12</v>
      </c>
      <c r="B159" s="6" t="s">
        <v>636</v>
      </c>
      <c r="C159" s="197">
        <v>125000</v>
      </c>
      <c r="D159" s="197">
        <v>125000</v>
      </c>
      <c r="E159" s="197">
        <v>125000</v>
      </c>
      <c r="F159" s="197">
        <v>125000</v>
      </c>
      <c r="G159" s="197">
        <v>125000</v>
      </c>
      <c r="H159" s="197">
        <v>125000</v>
      </c>
      <c r="I159" s="197">
        <v>125000</v>
      </c>
      <c r="J159" s="197">
        <v>125000</v>
      </c>
      <c r="K159" s="197">
        <v>125000</v>
      </c>
      <c r="L159" s="197">
        <v>125000</v>
      </c>
      <c r="M159" s="197">
        <v>125000</v>
      </c>
      <c r="N159" s="197">
        <v>125000</v>
      </c>
      <c r="O159" s="197">
        <f>SUM(C159:N159)</f>
        <v>1500000</v>
      </c>
      <c r="P159" s="4"/>
      <c r="Q159" s="4"/>
    </row>
    <row r="160" spans="1:17" ht="15">
      <c r="A160" s="17" t="s">
        <v>13</v>
      </c>
      <c r="B160" s="6" t="s">
        <v>638</v>
      </c>
      <c r="C160" s="197"/>
      <c r="D160" s="197"/>
      <c r="E160" s="197"/>
      <c r="F160" s="197"/>
      <c r="G160" s="197"/>
      <c r="H160" s="197"/>
      <c r="I160" s="197"/>
      <c r="J160" s="197"/>
      <c r="K160" s="197"/>
      <c r="L160" s="197"/>
      <c r="M160" s="197"/>
      <c r="N160" s="197"/>
      <c r="O160" s="197"/>
      <c r="P160" s="4"/>
      <c r="Q160" s="4"/>
    </row>
    <row r="161" spans="1:17" ht="15">
      <c r="A161" s="17" t="s">
        <v>14</v>
      </c>
      <c r="B161" s="6" t="s">
        <v>886</v>
      </c>
      <c r="C161" s="197"/>
      <c r="D161" s="197"/>
      <c r="E161" s="197"/>
      <c r="F161" s="197"/>
      <c r="G161" s="197"/>
      <c r="H161" s="197">
        <v>2025</v>
      </c>
      <c r="I161" s="197"/>
      <c r="J161" s="197"/>
      <c r="K161" s="197"/>
      <c r="L161" s="197"/>
      <c r="M161" s="197"/>
      <c r="N161" s="197"/>
      <c r="O161" s="197">
        <f>SUM(C161:N161)</f>
        <v>2025</v>
      </c>
      <c r="P161" s="4"/>
      <c r="Q161" s="4"/>
    </row>
    <row r="162" spans="1:17" ht="15">
      <c r="A162" s="64" t="s">
        <v>38</v>
      </c>
      <c r="B162" s="65" t="s">
        <v>647</v>
      </c>
      <c r="C162" s="198">
        <f aca="true" t="shared" si="15" ref="C162:O162">SUM(C152:C161)</f>
        <v>2137760</v>
      </c>
      <c r="D162" s="198">
        <f t="shared" si="15"/>
        <v>2137760</v>
      </c>
      <c r="E162" s="198">
        <f t="shared" si="15"/>
        <v>2137760</v>
      </c>
      <c r="F162" s="198">
        <f t="shared" si="15"/>
        <v>2137760</v>
      </c>
      <c r="G162" s="198">
        <f t="shared" si="15"/>
        <v>2137760</v>
      </c>
      <c r="H162" s="198">
        <f t="shared" si="15"/>
        <v>2187785</v>
      </c>
      <c r="I162" s="198">
        <f t="shared" si="15"/>
        <v>1695099</v>
      </c>
      <c r="J162" s="198">
        <f t="shared" si="15"/>
        <v>2137760</v>
      </c>
      <c r="K162" s="198">
        <f t="shared" si="15"/>
        <v>2137760</v>
      </c>
      <c r="L162" s="198">
        <f t="shared" si="15"/>
        <v>2137760</v>
      </c>
      <c r="M162" s="198">
        <f t="shared" si="15"/>
        <v>2137760</v>
      </c>
      <c r="N162" s="198">
        <f t="shared" si="15"/>
        <v>2138696</v>
      </c>
      <c r="O162" s="198">
        <f t="shared" si="15"/>
        <v>25261420</v>
      </c>
      <c r="P162" s="4"/>
      <c r="Q162" s="4"/>
    </row>
    <row r="163" spans="1:17" ht="30" hidden="1">
      <c r="A163" s="17" t="s">
        <v>659</v>
      </c>
      <c r="B163" s="6" t="s">
        <v>660</v>
      </c>
      <c r="C163" s="204"/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4"/>
      <c r="Q163" s="4"/>
    </row>
    <row r="164" spans="1:17" ht="30" hidden="1">
      <c r="A164" s="5" t="s">
        <v>18</v>
      </c>
      <c r="B164" s="6" t="s">
        <v>661</v>
      </c>
      <c r="C164" s="204"/>
      <c r="D164" s="204"/>
      <c r="E164" s="204"/>
      <c r="F164" s="204"/>
      <c r="G164" s="204"/>
      <c r="H164" s="204"/>
      <c r="I164" s="204"/>
      <c r="J164" s="204"/>
      <c r="K164" s="204"/>
      <c r="L164" s="204"/>
      <c r="M164" s="204"/>
      <c r="N164" s="204"/>
      <c r="O164" s="204"/>
      <c r="P164" s="4"/>
      <c r="Q164" s="4"/>
    </row>
    <row r="165" spans="1:17" ht="15" hidden="1">
      <c r="A165" s="17" t="s">
        <v>19</v>
      </c>
      <c r="B165" s="6" t="s">
        <v>662</v>
      </c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4"/>
      <c r="N165" s="204"/>
      <c r="O165" s="204"/>
      <c r="P165" s="4"/>
      <c r="Q165" s="4"/>
    </row>
    <row r="166" spans="1:17" ht="15">
      <c r="A166" s="50" t="s">
        <v>40</v>
      </c>
      <c r="B166" s="65" t="s">
        <v>663</v>
      </c>
      <c r="C166" s="205"/>
      <c r="D166" s="205"/>
      <c r="E166" s="205"/>
      <c r="F166" s="205"/>
      <c r="G166" s="205"/>
      <c r="H166" s="205"/>
      <c r="I166" s="205"/>
      <c r="J166" s="205"/>
      <c r="K166" s="205"/>
      <c r="L166" s="205"/>
      <c r="M166" s="205"/>
      <c r="N166" s="205"/>
      <c r="O166" s="205"/>
      <c r="P166" s="4"/>
      <c r="Q166" s="4"/>
    </row>
    <row r="167" spans="1:17" ht="15.75">
      <c r="A167" s="83" t="s">
        <v>138</v>
      </c>
      <c r="B167" s="88"/>
      <c r="C167" s="204"/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4"/>
      <c r="Q167" s="4"/>
    </row>
    <row r="168" spans="1:17" ht="15" hidden="1">
      <c r="A168" s="5" t="s">
        <v>569</v>
      </c>
      <c r="B168" s="6" t="s">
        <v>570</v>
      </c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4"/>
      <c r="Q168" s="4"/>
    </row>
    <row r="169" spans="1:17" ht="30" hidden="1">
      <c r="A169" s="5" t="s">
        <v>571</v>
      </c>
      <c r="B169" s="6" t="s">
        <v>572</v>
      </c>
      <c r="C169" s="204"/>
      <c r="D169" s="204"/>
      <c r="E169" s="204"/>
      <c r="F169" s="204"/>
      <c r="G169" s="204"/>
      <c r="H169" s="204"/>
      <c r="I169" s="204"/>
      <c r="J169" s="204"/>
      <c r="K169" s="204"/>
      <c r="L169" s="204"/>
      <c r="M169" s="204"/>
      <c r="N169" s="204"/>
      <c r="O169" s="204"/>
      <c r="P169" s="4"/>
      <c r="Q169" s="4"/>
    </row>
    <row r="170" spans="1:17" ht="30" hidden="1">
      <c r="A170" s="5" t="s">
        <v>918</v>
      </c>
      <c r="B170" s="6" t="s">
        <v>573</v>
      </c>
      <c r="C170" s="204"/>
      <c r="D170" s="204"/>
      <c r="E170" s="204"/>
      <c r="F170" s="204"/>
      <c r="G170" s="204"/>
      <c r="H170" s="204"/>
      <c r="I170" s="204"/>
      <c r="J170" s="204"/>
      <c r="K170" s="204"/>
      <c r="L170" s="204"/>
      <c r="M170" s="204"/>
      <c r="N170" s="204"/>
      <c r="O170" s="204"/>
      <c r="P170" s="4"/>
      <c r="Q170" s="4"/>
    </row>
    <row r="171" spans="1:17" ht="30" hidden="1">
      <c r="A171" s="5" t="s">
        <v>919</v>
      </c>
      <c r="B171" s="6" t="s">
        <v>574</v>
      </c>
      <c r="C171" s="204"/>
      <c r="D171" s="204"/>
      <c r="E171" s="204"/>
      <c r="F171" s="204"/>
      <c r="G171" s="204"/>
      <c r="H171" s="204"/>
      <c r="I171" s="204"/>
      <c r="J171" s="204"/>
      <c r="K171" s="204"/>
      <c r="L171" s="204"/>
      <c r="M171" s="204"/>
      <c r="N171" s="204"/>
      <c r="O171" s="204"/>
      <c r="P171" s="4"/>
      <c r="Q171" s="4"/>
    </row>
    <row r="172" spans="1:17" ht="15">
      <c r="A172" s="5" t="s">
        <v>569</v>
      </c>
      <c r="B172" s="6" t="s">
        <v>570</v>
      </c>
      <c r="C172" s="204"/>
      <c r="D172" s="204"/>
      <c r="E172" s="204"/>
      <c r="F172" s="204"/>
      <c r="G172" s="204"/>
      <c r="H172" s="204"/>
      <c r="I172" s="204"/>
      <c r="J172" s="204"/>
      <c r="K172" s="204"/>
      <c r="L172" s="204">
        <v>19999960</v>
      </c>
      <c r="M172" s="204"/>
      <c r="N172" s="204"/>
      <c r="O172" s="204">
        <v>19999960</v>
      </c>
      <c r="P172" s="4"/>
      <c r="Q172" s="4"/>
    </row>
    <row r="173" spans="1:17" ht="15">
      <c r="A173" s="5" t="s">
        <v>920</v>
      </c>
      <c r="B173" s="6" t="s">
        <v>575</v>
      </c>
      <c r="C173" s="197"/>
      <c r="D173" s="197"/>
      <c r="E173" s="197"/>
      <c r="F173" s="197"/>
      <c r="G173" s="197"/>
      <c r="H173" s="197"/>
      <c r="I173" s="197">
        <v>28860000</v>
      </c>
      <c r="J173" s="197"/>
      <c r="K173" s="197"/>
      <c r="L173" s="197"/>
      <c r="M173" s="197"/>
      <c r="N173" s="197"/>
      <c r="O173" s="197">
        <f>SUM(C173:N173)</f>
        <v>28860000</v>
      </c>
      <c r="P173" s="4"/>
      <c r="Q173" s="4"/>
    </row>
    <row r="174" spans="1:17" ht="15">
      <c r="A174" s="50" t="s">
        <v>34</v>
      </c>
      <c r="B174" s="65" t="s">
        <v>576</v>
      </c>
      <c r="C174" s="198"/>
      <c r="D174" s="198"/>
      <c r="E174" s="198"/>
      <c r="F174" s="198"/>
      <c r="G174" s="198"/>
      <c r="H174" s="198"/>
      <c r="I174" s="198">
        <v>28860000</v>
      </c>
      <c r="J174" s="198"/>
      <c r="K174" s="198"/>
      <c r="L174" s="198">
        <f>SUM(L172:L173)</f>
        <v>19999960</v>
      </c>
      <c r="M174" s="198"/>
      <c r="N174" s="198"/>
      <c r="O174" s="198">
        <f>SUM(O172:O173)</f>
        <v>48859960</v>
      </c>
      <c r="P174" s="4"/>
      <c r="Q174" s="4"/>
    </row>
    <row r="175" spans="1:17" ht="15" hidden="1">
      <c r="A175" s="17" t="s">
        <v>15</v>
      </c>
      <c r="B175" s="6" t="s">
        <v>648</v>
      </c>
      <c r="C175" s="204"/>
      <c r="D175" s="204"/>
      <c r="E175" s="204"/>
      <c r="F175" s="204"/>
      <c r="G175" s="204"/>
      <c r="H175" s="204"/>
      <c r="I175" s="204"/>
      <c r="J175" s="204"/>
      <c r="K175" s="204"/>
      <c r="L175" s="204"/>
      <c r="M175" s="204"/>
      <c r="N175" s="204"/>
      <c r="O175" s="204"/>
      <c r="P175" s="4"/>
      <c r="Q175" s="4"/>
    </row>
    <row r="176" spans="1:17" ht="15" hidden="1">
      <c r="A176" s="17" t="s">
        <v>16</v>
      </c>
      <c r="B176" s="6" t="s">
        <v>650</v>
      </c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204"/>
      <c r="N176" s="204"/>
      <c r="O176" s="204"/>
      <c r="P176" s="4"/>
      <c r="Q176" s="4"/>
    </row>
    <row r="177" spans="1:17" ht="15" hidden="1">
      <c r="A177" s="17" t="s">
        <v>652</v>
      </c>
      <c r="B177" s="6" t="s">
        <v>653</v>
      </c>
      <c r="C177" s="204"/>
      <c r="D177" s="204"/>
      <c r="E177" s="204"/>
      <c r="F177" s="204"/>
      <c r="G177" s="204"/>
      <c r="H177" s="204"/>
      <c r="I177" s="204"/>
      <c r="J177" s="204"/>
      <c r="K177" s="204"/>
      <c r="L177" s="204"/>
      <c r="M177" s="204"/>
      <c r="N177" s="204"/>
      <c r="O177" s="204"/>
      <c r="P177" s="4"/>
      <c r="Q177" s="4"/>
    </row>
    <row r="178" spans="1:17" ht="15" hidden="1">
      <c r="A178" s="17" t="s">
        <v>17</v>
      </c>
      <c r="B178" s="6" t="s">
        <v>654</v>
      </c>
      <c r="C178" s="204"/>
      <c r="D178" s="204"/>
      <c r="E178" s="204"/>
      <c r="F178" s="204"/>
      <c r="G178" s="204"/>
      <c r="H178" s="204"/>
      <c r="I178" s="204"/>
      <c r="J178" s="204"/>
      <c r="K178" s="204"/>
      <c r="L178" s="204"/>
      <c r="M178" s="204"/>
      <c r="N178" s="204"/>
      <c r="O178" s="204"/>
      <c r="P178" s="4"/>
      <c r="Q178" s="4"/>
    </row>
    <row r="179" spans="1:17" ht="15" hidden="1">
      <c r="A179" s="17" t="s">
        <v>656</v>
      </c>
      <c r="B179" s="6" t="s">
        <v>657</v>
      </c>
      <c r="C179" s="204"/>
      <c r="D179" s="204"/>
      <c r="E179" s="204"/>
      <c r="F179" s="204"/>
      <c r="G179" s="204"/>
      <c r="H179" s="204"/>
      <c r="I179" s="204"/>
      <c r="J179" s="204"/>
      <c r="K179" s="204"/>
      <c r="L179" s="204"/>
      <c r="M179" s="204"/>
      <c r="N179" s="204"/>
      <c r="O179" s="204"/>
      <c r="P179" s="4"/>
      <c r="Q179" s="4"/>
    </row>
    <row r="180" spans="1:17" ht="15">
      <c r="A180" s="50" t="s">
        <v>39</v>
      </c>
      <c r="B180" s="65" t="s">
        <v>658</v>
      </c>
      <c r="C180" s="205"/>
      <c r="D180" s="205"/>
      <c r="E180" s="205"/>
      <c r="F180" s="205"/>
      <c r="G180" s="205"/>
      <c r="H180" s="205"/>
      <c r="I180" s="205"/>
      <c r="J180" s="205"/>
      <c r="K180" s="205"/>
      <c r="L180" s="205"/>
      <c r="M180" s="205"/>
      <c r="N180" s="205"/>
      <c r="O180" s="205"/>
      <c r="P180" s="4"/>
      <c r="Q180" s="4"/>
    </row>
    <row r="181" spans="1:17" ht="30" hidden="1">
      <c r="A181" s="17" t="s">
        <v>664</v>
      </c>
      <c r="B181" s="6" t="s">
        <v>665</v>
      </c>
      <c r="C181" s="204"/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4"/>
      <c r="Q181" s="4"/>
    </row>
    <row r="182" spans="1:17" ht="30" hidden="1">
      <c r="A182" s="5" t="s">
        <v>20</v>
      </c>
      <c r="B182" s="6" t="s">
        <v>666</v>
      </c>
      <c r="C182" s="204"/>
      <c r="D182" s="204"/>
      <c r="E182" s="204"/>
      <c r="F182" s="204"/>
      <c r="G182" s="204"/>
      <c r="H182" s="204"/>
      <c r="I182" s="204"/>
      <c r="J182" s="204"/>
      <c r="K182" s="204"/>
      <c r="L182" s="204"/>
      <c r="M182" s="204"/>
      <c r="N182" s="204"/>
      <c r="O182" s="204"/>
      <c r="P182" s="4"/>
      <c r="Q182" s="4"/>
    </row>
    <row r="183" spans="1:17" ht="15" hidden="1">
      <c r="A183" s="17" t="s">
        <v>21</v>
      </c>
      <c r="B183" s="6" t="s">
        <v>667</v>
      </c>
      <c r="C183" s="204"/>
      <c r="D183" s="204"/>
      <c r="E183" s="204"/>
      <c r="F183" s="204"/>
      <c r="G183" s="204"/>
      <c r="H183" s="204"/>
      <c r="I183" s="204"/>
      <c r="J183" s="204"/>
      <c r="K183" s="204"/>
      <c r="L183" s="204"/>
      <c r="M183" s="204"/>
      <c r="N183" s="204"/>
      <c r="O183" s="204"/>
      <c r="P183" s="4"/>
      <c r="Q183" s="4"/>
    </row>
    <row r="184" spans="1:17" ht="15">
      <c r="A184" s="50" t="s">
        <v>42</v>
      </c>
      <c r="B184" s="65" t="s">
        <v>668</v>
      </c>
      <c r="C184" s="205"/>
      <c r="D184" s="205"/>
      <c r="E184" s="205"/>
      <c r="F184" s="205"/>
      <c r="G184" s="205"/>
      <c r="H184" s="205"/>
      <c r="I184" s="205"/>
      <c r="J184" s="205"/>
      <c r="K184" s="205"/>
      <c r="L184" s="205"/>
      <c r="M184" s="205"/>
      <c r="N184" s="205"/>
      <c r="O184" s="205"/>
      <c r="P184" s="4"/>
      <c r="Q184" s="4"/>
    </row>
    <row r="185" spans="1:17" ht="15.75">
      <c r="A185" s="83" t="s">
        <v>137</v>
      </c>
      <c r="B185" s="88"/>
      <c r="C185" s="204"/>
      <c r="D185" s="204"/>
      <c r="E185" s="204"/>
      <c r="F185" s="204"/>
      <c r="G185" s="204"/>
      <c r="H185" s="204"/>
      <c r="I185" s="204"/>
      <c r="J185" s="204"/>
      <c r="K185" s="204"/>
      <c r="L185" s="204"/>
      <c r="M185" s="204"/>
      <c r="N185" s="204"/>
      <c r="O185" s="204"/>
      <c r="P185" s="4"/>
      <c r="Q185" s="4"/>
    </row>
    <row r="186" spans="1:17" ht="15.75">
      <c r="A186" s="62" t="s">
        <v>41</v>
      </c>
      <c r="B186" s="46" t="s">
        <v>669</v>
      </c>
      <c r="C186" s="198">
        <f aca="true" t="shared" si="16" ref="C186:O186">SUM(C137+C151+C162+C166+C174+C180+C184)</f>
        <v>9582930</v>
      </c>
      <c r="D186" s="198">
        <f t="shared" si="16"/>
        <v>9381044</v>
      </c>
      <c r="E186" s="198">
        <f t="shared" si="16"/>
        <v>84110083</v>
      </c>
      <c r="F186" s="198">
        <f t="shared" si="16"/>
        <v>9267083</v>
      </c>
      <c r="G186" s="198">
        <f t="shared" si="16"/>
        <v>29264583</v>
      </c>
      <c r="H186" s="198">
        <f t="shared" si="16"/>
        <v>9317108</v>
      </c>
      <c r="I186" s="198">
        <f t="shared" si="16"/>
        <v>38479224</v>
      </c>
      <c r="J186" s="198">
        <f t="shared" si="16"/>
        <v>10064385</v>
      </c>
      <c r="K186" s="198">
        <f t="shared" si="16"/>
        <v>104911585</v>
      </c>
      <c r="L186" s="198">
        <f t="shared" si="16"/>
        <v>30063845</v>
      </c>
      <c r="M186" s="198">
        <f t="shared" si="16"/>
        <v>10059485</v>
      </c>
      <c r="N186" s="198">
        <f t="shared" si="16"/>
        <v>30063817</v>
      </c>
      <c r="O186" s="198">
        <f t="shared" si="16"/>
        <v>374565172</v>
      </c>
      <c r="P186" s="4"/>
      <c r="Q186" s="4"/>
    </row>
    <row r="187" spans="1:17" ht="15.75">
      <c r="A187" s="87" t="s">
        <v>190</v>
      </c>
      <c r="B187" s="86"/>
      <c r="C187" s="204"/>
      <c r="D187" s="204"/>
      <c r="E187" s="204"/>
      <c r="F187" s="204"/>
      <c r="G187" s="204"/>
      <c r="H187" s="204"/>
      <c r="I187" s="204"/>
      <c r="J187" s="204"/>
      <c r="K187" s="204"/>
      <c r="L187" s="204"/>
      <c r="M187" s="204"/>
      <c r="N187" s="204"/>
      <c r="O187" s="204"/>
      <c r="P187" s="4"/>
      <c r="Q187" s="4"/>
    </row>
    <row r="188" spans="1:17" ht="15.75">
      <c r="A188" s="87" t="s">
        <v>191</v>
      </c>
      <c r="B188" s="86"/>
      <c r="C188" s="204"/>
      <c r="D188" s="204"/>
      <c r="E188" s="204"/>
      <c r="F188" s="204"/>
      <c r="G188" s="204"/>
      <c r="H188" s="204"/>
      <c r="I188" s="204"/>
      <c r="J188" s="204"/>
      <c r="K188" s="204"/>
      <c r="L188" s="204"/>
      <c r="M188" s="204"/>
      <c r="N188" s="204"/>
      <c r="O188" s="204"/>
      <c r="P188" s="4"/>
      <c r="Q188" s="4"/>
    </row>
    <row r="189" spans="1:17" ht="15" hidden="1">
      <c r="A189" s="48" t="s">
        <v>23</v>
      </c>
      <c r="B189" s="5" t="s">
        <v>670</v>
      </c>
      <c r="C189" s="204"/>
      <c r="D189" s="204"/>
      <c r="E189" s="204"/>
      <c r="F189" s="204"/>
      <c r="G189" s="204"/>
      <c r="H189" s="204"/>
      <c r="I189" s="204"/>
      <c r="J189" s="204"/>
      <c r="K189" s="204"/>
      <c r="L189" s="204"/>
      <c r="M189" s="204"/>
      <c r="N189" s="204"/>
      <c r="O189" s="204"/>
      <c r="P189" s="4"/>
      <c r="Q189" s="4"/>
    </row>
    <row r="190" spans="1:17" ht="15" hidden="1">
      <c r="A190" s="17" t="s">
        <v>671</v>
      </c>
      <c r="B190" s="5" t="s">
        <v>672</v>
      </c>
      <c r="C190" s="204"/>
      <c r="D190" s="204"/>
      <c r="E190" s="204"/>
      <c r="F190" s="204"/>
      <c r="G190" s="204"/>
      <c r="H190" s="204"/>
      <c r="I190" s="204"/>
      <c r="J190" s="204"/>
      <c r="K190" s="204"/>
      <c r="L190" s="204"/>
      <c r="M190" s="204"/>
      <c r="N190" s="204"/>
      <c r="O190" s="204"/>
      <c r="P190" s="4"/>
      <c r="Q190" s="4"/>
    </row>
    <row r="191" spans="1:17" ht="15" hidden="1">
      <c r="A191" s="48" t="s">
        <v>24</v>
      </c>
      <c r="B191" s="5" t="s">
        <v>673</v>
      </c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4"/>
      <c r="Q191" s="4"/>
    </row>
    <row r="192" spans="1:17" ht="15">
      <c r="A192" s="20" t="s">
        <v>43</v>
      </c>
      <c r="B192" s="9" t="s">
        <v>674</v>
      </c>
      <c r="C192" s="204"/>
      <c r="D192" s="204"/>
      <c r="E192" s="204"/>
      <c r="F192" s="204"/>
      <c r="G192" s="204"/>
      <c r="H192" s="204"/>
      <c r="I192" s="204"/>
      <c r="J192" s="204"/>
      <c r="K192" s="204"/>
      <c r="L192" s="204"/>
      <c r="M192" s="204"/>
      <c r="N192" s="204"/>
      <c r="O192" s="204"/>
      <c r="P192" s="4"/>
      <c r="Q192" s="4"/>
    </row>
    <row r="193" spans="1:17" ht="15" hidden="1">
      <c r="A193" s="17" t="s">
        <v>25</v>
      </c>
      <c r="B193" s="5" t="s">
        <v>675</v>
      </c>
      <c r="C193" s="204"/>
      <c r="D193" s="204"/>
      <c r="E193" s="204"/>
      <c r="F193" s="204"/>
      <c r="G193" s="204"/>
      <c r="H193" s="204"/>
      <c r="I193" s="204"/>
      <c r="J193" s="204"/>
      <c r="K193" s="204"/>
      <c r="L193" s="204"/>
      <c r="M193" s="204"/>
      <c r="N193" s="204"/>
      <c r="O193" s="204"/>
      <c r="P193" s="4"/>
      <c r="Q193" s="4"/>
    </row>
    <row r="194" spans="1:17" ht="15" hidden="1">
      <c r="A194" s="48" t="s">
        <v>676</v>
      </c>
      <c r="B194" s="5" t="s">
        <v>677</v>
      </c>
      <c r="C194" s="204"/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4"/>
      <c r="Q194" s="4"/>
    </row>
    <row r="195" spans="1:17" ht="15" hidden="1">
      <c r="A195" s="17" t="s">
        <v>26</v>
      </c>
      <c r="B195" s="5" t="s">
        <v>678</v>
      </c>
      <c r="C195" s="204"/>
      <c r="D195" s="204"/>
      <c r="E195" s="204"/>
      <c r="F195" s="204"/>
      <c r="G195" s="204"/>
      <c r="H195" s="204"/>
      <c r="I195" s="204"/>
      <c r="J195" s="204"/>
      <c r="K195" s="204"/>
      <c r="L195" s="204"/>
      <c r="M195" s="204"/>
      <c r="N195" s="204"/>
      <c r="O195" s="204"/>
      <c r="P195" s="4"/>
      <c r="Q195" s="4"/>
    </row>
    <row r="196" spans="1:17" ht="15" hidden="1">
      <c r="A196" s="48" t="s">
        <v>679</v>
      </c>
      <c r="B196" s="5" t="s">
        <v>680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4"/>
      <c r="N196" s="204"/>
      <c r="O196" s="204"/>
      <c r="P196" s="4"/>
      <c r="Q196" s="4"/>
    </row>
    <row r="197" spans="1:17" ht="15">
      <c r="A197" s="18" t="s">
        <v>44</v>
      </c>
      <c r="B197" s="9" t="s">
        <v>681</v>
      </c>
      <c r="C197" s="204"/>
      <c r="D197" s="204"/>
      <c r="E197" s="204"/>
      <c r="F197" s="204"/>
      <c r="G197" s="204"/>
      <c r="H197" s="204"/>
      <c r="I197" s="204"/>
      <c r="J197" s="204"/>
      <c r="K197" s="204"/>
      <c r="L197" s="204"/>
      <c r="M197" s="204"/>
      <c r="N197" s="204"/>
      <c r="O197" s="204"/>
      <c r="P197" s="4"/>
      <c r="Q197" s="4"/>
    </row>
    <row r="198" spans="1:17" ht="15">
      <c r="A198" s="5" t="s">
        <v>188</v>
      </c>
      <c r="B198" s="5" t="s">
        <v>682</v>
      </c>
      <c r="C198" s="204">
        <v>14497495</v>
      </c>
      <c r="D198" s="204">
        <v>14495990</v>
      </c>
      <c r="E198" s="204">
        <v>14495990</v>
      </c>
      <c r="F198" s="204">
        <v>14495990</v>
      </c>
      <c r="G198" s="204">
        <v>14495990</v>
      </c>
      <c r="H198" s="204">
        <v>14495990</v>
      </c>
      <c r="I198" s="204">
        <v>14495990</v>
      </c>
      <c r="J198" s="204">
        <v>14495990</v>
      </c>
      <c r="K198" s="204">
        <v>14495990</v>
      </c>
      <c r="L198" s="204">
        <v>14495990</v>
      </c>
      <c r="M198" s="204">
        <v>14495990</v>
      </c>
      <c r="N198" s="204">
        <v>14495961</v>
      </c>
      <c r="O198" s="204">
        <f>SUM(C198:N198)</f>
        <v>173953356</v>
      </c>
      <c r="P198" s="4"/>
      <c r="Q198" s="4"/>
    </row>
    <row r="199" spans="1:17" ht="15">
      <c r="A199" s="5" t="s">
        <v>189</v>
      </c>
      <c r="B199" s="5" t="s">
        <v>682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4"/>
      <c r="N199" s="204"/>
      <c r="O199" s="204"/>
      <c r="P199" s="4"/>
      <c r="Q199" s="4"/>
    </row>
    <row r="200" spans="1:17" ht="15">
      <c r="A200" s="5" t="s">
        <v>186</v>
      </c>
      <c r="B200" s="5" t="s">
        <v>683</v>
      </c>
      <c r="C200" s="204"/>
      <c r="D200" s="204"/>
      <c r="E200" s="204"/>
      <c r="F200" s="204"/>
      <c r="G200" s="204"/>
      <c r="H200" s="204"/>
      <c r="I200" s="204"/>
      <c r="J200" s="204"/>
      <c r="K200" s="204"/>
      <c r="L200" s="204"/>
      <c r="M200" s="204"/>
      <c r="N200" s="204"/>
      <c r="O200" s="204"/>
      <c r="P200" s="4"/>
      <c r="Q200" s="4"/>
    </row>
    <row r="201" spans="1:17" ht="15">
      <c r="A201" s="5" t="s">
        <v>187</v>
      </c>
      <c r="B201" s="5" t="s">
        <v>683</v>
      </c>
      <c r="C201" s="204"/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4"/>
      <c r="Q201" s="4"/>
    </row>
    <row r="202" spans="1:17" ht="15">
      <c r="A202" s="9" t="s">
        <v>45</v>
      </c>
      <c r="B202" s="9" t="s">
        <v>684</v>
      </c>
      <c r="C202" s="204">
        <f>SUM(C198:C201)</f>
        <v>14497495</v>
      </c>
      <c r="D202" s="204">
        <v>14495990</v>
      </c>
      <c r="E202" s="204">
        <v>14495990</v>
      </c>
      <c r="F202" s="204">
        <v>14495990</v>
      </c>
      <c r="G202" s="204">
        <v>14495990</v>
      </c>
      <c r="H202" s="204">
        <v>14495990</v>
      </c>
      <c r="I202" s="204">
        <v>14495990</v>
      </c>
      <c r="J202" s="204">
        <v>14495990</v>
      </c>
      <c r="K202" s="204">
        <v>14495990</v>
      </c>
      <c r="L202" s="204">
        <v>14495990</v>
      </c>
      <c r="M202" s="204">
        <v>14495990</v>
      </c>
      <c r="N202" s="204">
        <v>14495961</v>
      </c>
      <c r="O202" s="204">
        <f>SUM(C202:N202)</f>
        <v>173953356</v>
      </c>
      <c r="P202" s="4"/>
      <c r="Q202" s="4"/>
    </row>
    <row r="203" spans="1:17" ht="15" hidden="1">
      <c r="A203" s="48" t="s">
        <v>685</v>
      </c>
      <c r="B203" s="5" t="s">
        <v>686</v>
      </c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4"/>
      <c r="Q203" s="4"/>
    </row>
    <row r="204" spans="1:17" ht="15" hidden="1">
      <c r="A204" s="48" t="s">
        <v>687</v>
      </c>
      <c r="B204" s="5" t="s">
        <v>688</v>
      </c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4"/>
      <c r="Q204" s="4"/>
    </row>
    <row r="205" spans="1:17" ht="15" hidden="1">
      <c r="A205" s="48" t="s">
        <v>689</v>
      </c>
      <c r="B205" s="5" t="s">
        <v>690</v>
      </c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4"/>
      <c r="Q205" s="4"/>
    </row>
    <row r="206" spans="1:17" ht="15" hidden="1">
      <c r="A206" s="48" t="s">
        <v>691</v>
      </c>
      <c r="B206" s="5" t="s">
        <v>692</v>
      </c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4"/>
      <c r="Q206" s="4"/>
    </row>
    <row r="207" spans="1:17" ht="15">
      <c r="A207" s="17" t="s">
        <v>27</v>
      </c>
      <c r="B207" s="5" t="s">
        <v>693</v>
      </c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4"/>
      <c r="Q207" s="4"/>
    </row>
    <row r="208" spans="1:17" ht="15">
      <c r="A208" s="20" t="s">
        <v>46</v>
      </c>
      <c r="B208" s="9" t="s">
        <v>695</v>
      </c>
      <c r="C208" s="204">
        <v>14497495</v>
      </c>
      <c r="D208" s="204">
        <v>14495990</v>
      </c>
      <c r="E208" s="204">
        <v>14495990</v>
      </c>
      <c r="F208" s="204">
        <v>14495990</v>
      </c>
      <c r="G208" s="204">
        <v>14495990</v>
      </c>
      <c r="H208" s="204">
        <v>14495990</v>
      </c>
      <c r="I208" s="204">
        <v>14495990</v>
      </c>
      <c r="J208" s="204">
        <v>14495990</v>
      </c>
      <c r="K208" s="204">
        <v>14495990</v>
      </c>
      <c r="L208" s="204">
        <v>14495990</v>
      </c>
      <c r="M208" s="204">
        <v>14495990</v>
      </c>
      <c r="N208" s="204">
        <v>14495961</v>
      </c>
      <c r="O208" s="204">
        <f>SUM(C208:N208)</f>
        <v>173953356</v>
      </c>
      <c r="P208" s="4"/>
      <c r="Q208" s="4"/>
    </row>
    <row r="209" spans="1:17" ht="15" hidden="1">
      <c r="A209" s="17" t="s">
        <v>696</v>
      </c>
      <c r="B209" s="5" t="s">
        <v>697</v>
      </c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4"/>
      <c r="N209" s="204"/>
      <c r="O209" s="204"/>
      <c r="P209" s="4"/>
      <c r="Q209" s="4"/>
    </row>
    <row r="210" spans="1:17" ht="15" hidden="1">
      <c r="A210" s="17" t="s">
        <v>698</v>
      </c>
      <c r="B210" s="5" t="s">
        <v>699</v>
      </c>
      <c r="C210" s="204"/>
      <c r="D210" s="204"/>
      <c r="E210" s="204"/>
      <c r="F210" s="204"/>
      <c r="G210" s="204"/>
      <c r="H210" s="204"/>
      <c r="I210" s="204"/>
      <c r="J210" s="204"/>
      <c r="K210" s="204"/>
      <c r="L210" s="204"/>
      <c r="M210" s="204"/>
      <c r="N210" s="204"/>
      <c r="O210" s="204"/>
      <c r="P210" s="4"/>
      <c r="Q210" s="4"/>
    </row>
    <row r="211" spans="1:17" ht="15" hidden="1">
      <c r="A211" s="48" t="s">
        <v>700</v>
      </c>
      <c r="B211" s="5" t="s">
        <v>701</v>
      </c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4"/>
      <c r="Q211" s="4"/>
    </row>
    <row r="212" spans="1:17" ht="15" hidden="1">
      <c r="A212" s="48" t="s">
        <v>28</v>
      </c>
      <c r="B212" s="5" t="s">
        <v>702</v>
      </c>
      <c r="C212" s="204"/>
      <c r="D212" s="204"/>
      <c r="E212" s="204"/>
      <c r="F212" s="204"/>
      <c r="G212" s="204"/>
      <c r="H212" s="204"/>
      <c r="I212" s="204"/>
      <c r="J212" s="204"/>
      <c r="K212" s="204"/>
      <c r="L212" s="204"/>
      <c r="M212" s="204"/>
      <c r="N212" s="204"/>
      <c r="O212" s="204"/>
      <c r="P212" s="4"/>
      <c r="Q212" s="4"/>
    </row>
    <row r="213" spans="1:17" ht="15">
      <c r="A213" s="18" t="s">
        <v>47</v>
      </c>
      <c r="B213" s="9" t="s">
        <v>703</v>
      </c>
      <c r="C213" s="204"/>
      <c r="D213" s="204"/>
      <c r="E213" s="204"/>
      <c r="F213" s="204"/>
      <c r="G213" s="204"/>
      <c r="H213" s="204"/>
      <c r="I213" s="204"/>
      <c r="J213" s="204"/>
      <c r="K213" s="204"/>
      <c r="L213" s="204"/>
      <c r="M213" s="204"/>
      <c r="N213" s="204"/>
      <c r="O213" s="204"/>
      <c r="P213" s="4"/>
      <c r="Q213" s="4"/>
    </row>
    <row r="214" spans="1:17" ht="15">
      <c r="A214" s="20" t="s">
        <v>704</v>
      </c>
      <c r="B214" s="9" t="s">
        <v>705</v>
      </c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4"/>
      <c r="Q214" s="4"/>
    </row>
    <row r="215" spans="1:17" ht="15.75">
      <c r="A215" s="51" t="s">
        <v>48</v>
      </c>
      <c r="B215" s="52" t="s">
        <v>706</v>
      </c>
      <c r="C215" s="204">
        <v>14497495</v>
      </c>
      <c r="D215" s="204">
        <v>14495990</v>
      </c>
      <c r="E215" s="204">
        <v>14495990</v>
      </c>
      <c r="F215" s="204">
        <v>14495990</v>
      </c>
      <c r="G215" s="204">
        <v>14495990</v>
      </c>
      <c r="H215" s="204">
        <v>14495990</v>
      </c>
      <c r="I215" s="204">
        <v>14495990</v>
      </c>
      <c r="J215" s="204">
        <v>14495990</v>
      </c>
      <c r="K215" s="204">
        <v>14495990</v>
      </c>
      <c r="L215" s="204">
        <v>14495990</v>
      </c>
      <c r="M215" s="204">
        <v>14495990</v>
      </c>
      <c r="N215" s="204">
        <v>14495961</v>
      </c>
      <c r="O215" s="205">
        <f>SUM(C215:N215)</f>
        <v>173953356</v>
      </c>
      <c r="P215" s="4"/>
      <c r="Q215" s="4"/>
    </row>
    <row r="216" spans="1:17" ht="15.75">
      <c r="A216" s="56" t="s">
        <v>30</v>
      </c>
      <c r="B216" s="57"/>
      <c r="C216" s="206">
        <f aca="true" t="shared" si="17" ref="C216:O216">SUM(C186+C215)</f>
        <v>24080425</v>
      </c>
      <c r="D216" s="206">
        <f t="shared" si="17"/>
        <v>23877034</v>
      </c>
      <c r="E216" s="206">
        <f t="shared" si="17"/>
        <v>98606073</v>
      </c>
      <c r="F216" s="206">
        <f t="shared" si="17"/>
        <v>23763073</v>
      </c>
      <c r="G216" s="206">
        <f t="shared" si="17"/>
        <v>43760573</v>
      </c>
      <c r="H216" s="206">
        <f t="shared" si="17"/>
        <v>23813098</v>
      </c>
      <c r="I216" s="206">
        <f t="shared" si="17"/>
        <v>52975214</v>
      </c>
      <c r="J216" s="206">
        <f t="shared" si="17"/>
        <v>24560375</v>
      </c>
      <c r="K216" s="206">
        <f t="shared" si="17"/>
        <v>119407575</v>
      </c>
      <c r="L216" s="206">
        <f t="shared" si="17"/>
        <v>44559835</v>
      </c>
      <c r="M216" s="206">
        <f t="shared" si="17"/>
        <v>24555475</v>
      </c>
      <c r="N216" s="206">
        <f t="shared" si="17"/>
        <v>44559778</v>
      </c>
      <c r="O216" s="206">
        <f t="shared" si="17"/>
        <v>548518528</v>
      </c>
      <c r="P216" s="200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2:17" ht="1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</sheetData>
  <sheetProtection/>
  <mergeCells count="3">
    <mergeCell ref="A3:O3"/>
    <mergeCell ref="A4:O4"/>
    <mergeCell ref="A2:O2"/>
  </mergeCells>
  <printOptions horizontalCentered="1"/>
  <pageMargins left="0" right="0" top="0.7480314960629921" bottom="0.7480314960629921" header="0.31496062992125984" footer="0.31496062992125984"/>
  <pageSetup fitToHeight="2" horizontalDpi="300" verticalDpi="300" orientation="landscape" paperSize="8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:I3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117" t="s">
        <v>256</v>
      </c>
      <c r="B1" s="118"/>
      <c r="C1" s="118"/>
      <c r="D1" s="118"/>
      <c r="E1" s="118"/>
      <c r="F1" s="118"/>
    </row>
    <row r="2" spans="1:9" ht="30.75" customHeight="1">
      <c r="A2" s="302" t="s">
        <v>94</v>
      </c>
      <c r="B2" s="305"/>
      <c r="C2" s="305"/>
      <c r="D2" s="305"/>
      <c r="E2" s="305"/>
      <c r="F2" s="305"/>
      <c r="G2" s="305"/>
      <c r="H2" s="305"/>
      <c r="I2" s="305"/>
    </row>
    <row r="3" spans="1:9" ht="23.25" customHeight="1">
      <c r="A3" s="303" t="s">
        <v>273</v>
      </c>
      <c r="B3" s="307"/>
      <c r="C3" s="307"/>
      <c r="D3" s="307"/>
      <c r="E3" s="307"/>
      <c r="F3" s="307"/>
      <c r="G3" s="307"/>
      <c r="H3" s="307"/>
      <c r="I3" s="307"/>
    </row>
    <row r="5" ht="15">
      <c r="A5" s="4" t="s">
        <v>230</v>
      </c>
    </row>
    <row r="6" spans="1:9" ht="36.75">
      <c r="A6" s="127" t="s">
        <v>305</v>
      </c>
      <c r="B6" s="128" t="s">
        <v>306</v>
      </c>
      <c r="C6" s="128" t="s">
        <v>307</v>
      </c>
      <c r="D6" s="128" t="s">
        <v>315</v>
      </c>
      <c r="E6" s="128" t="s">
        <v>308</v>
      </c>
      <c r="F6" s="128" t="s">
        <v>316</v>
      </c>
      <c r="G6" s="128" t="s">
        <v>317</v>
      </c>
      <c r="H6" s="128" t="s">
        <v>318</v>
      </c>
      <c r="I6" s="135" t="s">
        <v>309</v>
      </c>
    </row>
    <row r="7" spans="1:9" ht="15.75">
      <c r="A7" s="129"/>
      <c r="B7" s="129"/>
      <c r="C7" s="130"/>
      <c r="D7" s="130"/>
      <c r="E7" s="130"/>
      <c r="F7" s="130"/>
      <c r="G7" s="130"/>
      <c r="H7" s="130"/>
      <c r="I7" s="130"/>
    </row>
    <row r="8" spans="1:9" ht="15.75">
      <c r="A8" s="129"/>
      <c r="B8" s="129"/>
      <c r="C8" s="130"/>
      <c r="D8" s="130"/>
      <c r="E8" s="130"/>
      <c r="F8" s="130"/>
      <c r="G8" s="130"/>
      <c r="H8" s="130"/>
      <c r="I8" s="130"/>
    </row>
    <row r="9" spans="1:9" ht="15.75">
      <c r="A9" s="129"/>
      <c r="B9" s="129"/>
      <c r="C9" s="130"/>
      <c r="D9" s="130"/>
      <c r="E9" s="130"/>
      <c r="F9" s="130"/>
      <c r="G9" s="130"/>
      <c r="H9" s="130"/>
      <c r="I9" s="130"/>
    </row>
    <row r="10" spans="1:9" ht="15.75">
      <c r="A10" s="129"/>
      <c r="B10" s="129"/>
      <c r="C10" s="130"/>
      <c r="D10" s="130"/>
      <c r="E10" s="130"/>
      <c r="F10" s="130"/>
      <c r="G10" s="130"/>
      <c r="H10" s="130"/>
      <c r="I10" s="130"/>
    </row>
    <row r="11" spans="1:9" ht="15">
      <c r="A11" s="131" t="s">
        <v>310</v>
      </c>
      <c r="B11" s="131"/>
      <c r="C11" s="132"/>
      <c r="D11" s="132"/>
      <c r="E11" s="132"/>
      <c r="F11" s="132"/>
      <c r="G11" s="132"/>
      <c r="H11" s="132"/>
      <c r="I11" s="132"/>
    </row>
    <row r="12" spans="1:9" ht="15.75">
      <c r="A12" s="129"/>
      <c r="B12" s="129"/>
      <c r="C12" s="130"/>
      <c r="D12" s="130"/>
      <c r="E12" s="130"/>
      <c r="F12" s="130"/>
      <c r="G12" s="130"/>
      <c r="H12" s="130"/>
      <c r="I12" s="130"/>
    </row>
    <row r="13" spans="1:9" ht="15.75">
      <c r="A13" s="129"/>
      <c r="B13" s="129"/>
      <c r="C13" s="130"/>
      <c r="D13" s="130"/>
      <c r="E13" s="130"/>
      <c r="F13" s="130"/>
      <c r="G13" s="130"/>
      <c r="H13" s="130"/>
      <c r="I13" s="130"/>
    </row>
    <row r="14" spans="1:9" ht="15.75">
      <c r="A14" s="129"/>
      <c r="B14" s="129"/>
      <c r="C14" s="130"/>
      <c r="D14" s="130"/>
      <c r="E14" s="130"/>
      <c r="F14" s="130"/>
      <c r="G14" s="130"/>
      <c r="H14" s="130"/>
      <c r="I14" s="130"/>
    </row>
    <row r="15" spans="1:9" ht="15.75">
      <c r="A15" s="129"/>
      <c r="B15" s="129"/>
      <c r="C15" s="130"/>
      <c r="D15" s="130"/>
      <c r="E15" s="130"/>
      <c r="F15" s="130"/>
      <c r="G15" s="130"/>
      <c r="H15" s="130"/>
      <c r="I15" s="130"/>
    </row>
    <row r="16" spans="1:9" ht="15">
      <c r="A16" s="131" t="s">
        <v>311</v>
      </c>
      <c r="B16" s="131"/>
      <c r="C16" s="132"/>
      <c r="D16" s="132"/>
      <c r="E16" s="132"/>
      <c r="F16" s="132"/>
      <c r="G16" s="132"/>
      <c r="H16" s="132"/>
      <c r="I16" s="132"/>
    </row>
    <row r="17" spans="1:9" ht="15.75">
      <c r="A17" s="129"/>
      <c r="B17" s="129"/>
      <c r="C17" s="130"/>
      <c r="D17" s="130"/>
      <c r="E17" s="130"/>
      <c r="F17" s="130"/>
      <c r="G17" s="130"/>
      <c r="H17" s="130"/>
      <c r="I17" s="130"/>
    </row>
    <row r="18" spans="1:9" ht="15.75">
      <c r="A18" s="129"/>
      <c r="B18" s="129"/>
      <c r="C18" s="130"/>
      <c r="D18" s="130"/>
      <c r="E18" s="130"/>
      <c r="F18" s="130"/>
      <c r="G18" s="130"/>
      <c r="H18" s="130"/>
      <c r="I18" s="130"/>
    </row>
    <row r="19" spans="1:9" ht="15.75">
      <c r="A19" s="129"/>
      <c r="B19" s="129"/>
      <c r="C19" s="130"/>
      <c r="D19" s="130"/>
      <c r="E19" s="130"/>
      <c r="F19" s="130"/>
      <c r="G19" s="130"/>
      <c r="H19" s="130"/>
      <c r="I19" s="130"/>
    </row>
    <row r="20" spans="1:9" ht="15.75">
      <c r="A20" s="129"/>
      <c r="B20" s="129"/>
      <c r="C20" s="130"/>
      <c r="D20" s="130"/>
      <c r="E20" s="130"/>
      <c r="F20" s="130"/>
      <c r="G20" s="130"/>
      <c r="H20" s="130"/>
      <c r="I20" s="130"/>
    </row>
    <row r="21" spans="1:9" ht="15">
      <c r="A21" s="131" t="s">
        <v>312</v>
      </c>
      <c r="B21" s="131"/>
      <c r="C21" s="132"/>
      <c r="D21" s="132"/>
      <c r="E21" s="132"/>
      <c r="F21" s="132"/>
      <c r="G21" s="132"/>
      <c r="H21" s="132"/>
      <c r="I21" s="132"/>
    </row>
    <row r="22" spans="1:9" ht="15.75">
      <c r="A22" s="129"/>
      <c r="B22" s="129"/>
      <c r="C22" s="130"/>
      <c r="D22" s="130"/>
      <c r="E22" s="130"/>
      <c r="F22" s="130"/>
      <c r="G22" s="130"/>
      <c r="H22" s="130"/>
      <c r="I22" s="130"/>
    </row>
    <row r="23" spans="1:9" ht="15.75">
      <c r="A23" s="129"/>
      <c r="B23" s="129"/>
      <c r="C23" s="130"/>
      <c r="D23" s="130"/>
      <c r="E23" s="130"/>
      <c r="F23" s="130"/>
      <c r="G23" s="130"/>
      <c r="H23" s="130"/>
      <c r="I23" s="130"/>
    </row>
    <row r="24" spans="1:9" ht="15.75">
      <c r="A24" s="129"/>
      <c r="B24" s="129"/>
      <c r="C24" s="130"/>
      <c r="D24" s="130"/>
      <c r="E24" s="130"/>
      <c r="F24" s="130"/>
      <c r="G24" s="130"/>
      <c r="H24" s="130"/>
      <c r="I24" s="130"/>
    </row>
    <row r="25" spans="1:9" ht="15.75">
      <c r="A25" s="129"/>
      <c r="B25" s="129"/>
      <c r="C25" s="130"/>
      <c r="D25" s="130"/>
      <c r="E25" s="130"/>
      <c r="F25" s="130"/>
      <c r="G25" s="130"/>
      <c r="H25" s="130"/>
      <c r="I25" s="130"/>
    </row>
    <row r="26" spans="1:9" ht="15">
      <c r="A26" s="131" t="s">
        <v>313</v>
      </c>
      <c r="B26" s="131"/>
      <c r="C26" s="132"/>
      <c r="D26" s="132"/>
      <c r="E26" s="132"/>
      <c r="F26" s="132"/>
      <c r="G26" s="132"/>
      <c r="H26" s="132"/>
      <c r="I26" s="132"/>
    </row>
    <row r="27" spans="1:9" ht="15">
      <c r="A27" s="131"/>
      <c r="B27" s="131"/>
      <c r="C27" s="132"/>
      <c r="D27" s="132"/>
      <c r="E27" s="132"/>
      <c r="F27" s="132"/>
      <c r="G27" s="132"/>
      <c r="H27" s="132"/>
      <c r="I27" s="132"/>
    </row>
    <row r="28" spans="1:9" ht="15">
      <c r="A28" s="131"/>
      <c r="B28" s="131"/>
      <c r="C28" s="132"/>
      <c r="D28" s="132"/>
      <c r="E28" s="132"/>
      <c r="F28" s="132"/>
      <c r="G28" s="132"/>
      <c r="H28" s="132"/>
      <c r="I28" s="132"/>
    </row>
    <row r="29" spans="1:9" ht="15">
      <c r="A29" s="131"/>
      <c r="B29" s="131"/>
      <c r="C29" s="132"/>
      <c r="D29" s="132"/>
      <c r="E29" s="132"/>
      <c r="F29" s="132"/>
      <c r="G29" s="132"/>
      <c r="H29" s="132"/>
      <c r="I29" s="132"/>
    </row>
    <row r="30" spans="1:9" ht="15">
      <c r="A30" s="131"/>
      <c r="B30" s="131"/>
      <c r="C30" s="132"/>
      <c r="D30" s="132"/>
      <c r="E30" s="132"/>
      <c r="F30" s="132"/>
      <c r="G30" s="132"/>
      <c r="H30" s="132"/>
      <c r="I30" s="132"/>
    </row>
    <row r="31" spans="1:9" ht="16.5">
      <c r="A31" s="133" t="s">
        <v>314</v>
      </c>
      <c r="B31" s="129"/>
      <c r="C31" s="134"/>
      <c r="D31" s="134"/>
      <c r="E31" s="134"/>
      <c r="F31" s="134"/>
      <c r="G31" s="134"/>
      <c r="H31" s="134"/>
      <c r="I31" s="134"/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117" t="s">
        <v>256</v>
      </c>
      <c r="B1" s="118"/>
      <c r="C1" s="118"/>
      <c r="D1" s="118"/>
    </row>
    <row r="2" spans="1:5" ht="27" customHeight="1">
      <c r="A2" s="302" t="s">
        <v>94</v>
      </c>
      <c r="B2" s="305"/>
      <c r="C2" s="305"/>
      <c r="D2" s="305"/>
      <c r="E2" s="305"/>
    </row>
    <row r="3" spans="1:5" ht="22.5" customHeight="1">
      <c r="A3" s="303" t="s">
        <v>274</v>
      </c>
      <c r="B3" s="307"/>
      <c r="C3" s="307"/>
      <c r="D3" s="307"/>
      <c r="E3" s="307"/>
    </row>
    <row r="4" ht="18">
      <c r="A4" s="110"/>
    </row>
    <row r="5" ht="15">
      <c r="A5" s="4" t="s">
        <v>230</v>
      </c>
    </row>
    <row r="6" spans="1:5" ht="31.5" customHeight="1">
      <c r="A6" s="111" t="s">
        <v>357</v>
      </c>
      <c r="B6" s="112" t="s">
        <v>358</v>
      </c>
      <c r="C6" s="97" t="s">
        <v>268</v>
      </c>
      <c r="D6" s="97" t="s">
        <v>269</v>
      </c>
      <c r="E6" s="97" t="s">
        <v>270</v>
      </c>
    </row>
    <row r="7" spans="1:5" ht="15" customHeight="1">
      <c r="A7" s="113"/>
      <c r="B7" s="53"/>
      <c r="C7" s="53"/>
      <c r="D7" s="53"/>
      <c r="E7" s="53"/>
    </row>
    <row r="8" spans="1:5" ht="15" customHeight="1">
      <c r="A8" s="113"/>
      <c r="B8" s="53"/>
      <c r="C8" s="53"/>
      <c r="D8" s="53"/>
      <c r="E8" s="53"/>
    </row>
    <row r="9" spans="1:5" ht="15" customHeight="1">
      <c r="A9" s="113"/>
      <c r="B9" s="53"/>
      <c r="C9" s="53"/>
      <c r="D9" s="53"/>
      <c r="E9" s="53"/>
    </row>
    <row r="10" spans="1:5" ht="15" customHeight="1">
      <c r="A10" s="53"/>
      <c r="B10" s="53"/>
      <c r="C10" s="53"/>
      <c r="D10" s="53"/>
      <c r="E10" s="53"/>
    </row>
    <row r="11" spans="1:5" ht="15" customHeight="1">
      <c r="A11" s="114" t="s">
        <v>261</v>
      </c>
      <c r="B11" s="65" t="s">
        <v>631</v>
      </c>
      <c r="C11" s="53"/>
      <c r="D11" s="53"/>
      <c r="E11" s="53"/>
    </row>
    <row r="12" spans="1:5" ht="15" customHeight="1">
      <c r="A12" s="114"/>
      <c r="B12" s="53"/>
      <c r="C12" s="53"/>
      <c r="D12" s="53"/>
      <c r="E12" s="53"/>
    </row>
    <row r="13" spans="1:5" ht="15" customHeight="1">
      <c r="A13" s="114"/>
      <c r="B13" s="53"/>
      <c r="C13" s="53"/>
      <c r="D13" s="53"/>
      <c r="E13" s="53"/>
    </row>
    <row r="14" spans="1:5" ht="15" customHeight="1">
      <c r="A14" s="115"/>
      <c r="B14" s="53"/>
      <c r="C14" s="53"/>
      <c r="D14" s="53"/>
      <c r="E14" s="53"/>
    </row>
    <row r="15" spans="1:5" ht="15" customHeight="1">
      <c r="A15" s="115"/>
      <c r="B15" s="53"/>
      <c r="C15" s="53"/>
      <c r="D15" s="53"/>
      <c r="E15" s="53"/>
    </row>
    <row r="16" spans="1:5" ht="15" customHeight="1">
      <c r="A16" s="114" t="s">
        <v>262</v>
      </c>
      <c r="B16" s="50" t="s">
        <v>666</v>
      </c>
      <c r="C16" s="53"/>
      <c r="D16" s="53"/>
      <c r="E16" s="53"/>
    </row>
    <row r="17" spans="1:5" ht="15" customHeight="1">
      <c r="A17" s="102" t="s">
        <v>56</v>
      </c>
      <c r="B17" s="102" t="s">
        <v>585</v>
      </c>
      <c r="C17" s="53"/>
      <c r="D17" s="53"/>
      <c r="E17" s="53"/>
    </row>
    <row r="18" spans="1:5" ht="15" customHeight="1">
      <c r="A18" s="102" t="s">
        <v>57</v>
      </c>
      <c r="B18" s="102" t="s">
        <v>585</v>
      </c>
      <c r="C18" s="53"/>
      <c r="D18" s="53"/>
      <c r="E18" s="53"/>
    </row>
    <row r="19" spans="1:5" ht="15" customHeight="1">
      <c r="A19" s="102" t="s">
        <v>58</v>
      </c>
      <c r="B19" s="102" t="s">
        <v>585</v>
      </c>
      <c r="C19" s="53"/>
      <c r="D19" s="53"/>
      <c r="E19" s="53"/>
    </row>
    <row r="20" spans="1:5" ht="15" customHeight="1">
      <c r="A20" s="102" t="s">
        <v>59</v>
      </c>
      <c r="B20" s="102" t="s">
        <v>585</v>
      </c>
      <c r="C20" s="53"/>
      <c r="D20" s="53"/>
      <c r="E20" s="53"/>
    </row>
    <row r="21" spans="1:5" ht="15" customHeight="1">
      <c r="A21" s="102" t="s">
        <v>6</v>
      </c>
      <c r="B21" s="116" t="s">
        <v>592</v>
      </c>
      <c r="C21" s="53"/>
      <c r="D21" s="53"/>
      <c r="E21" s="53"/>
    </row>
    <row r="22" spans="1:5" ht="15" customHeight="1">
      <c r="A22" s="102" t="s">
        <v>4</v>
      </c>
      <c r="B22" s="116" t="s">
        <v>586</v>
      </c>
      <c r="C22" s="53"/>
      <c r="D22" s="53"/>
      <c r="E22" s="53"/>
    </row>
    <row r="23" spans="1:5" ht="15" customHeight="1">
      <c r="A23" s="115"/>
      <c r="B23" s="53"/>
      <c r="C23" s="53"/>
      <c r="D23" s="53"/>
      <c r="E23" s="53"/>
    </row>
    <row r="24" spans="1:5" ht="15" customHeight="1">
      <c r="A24" s="114" t="s">
        <v>263</v>
      </c>
      <c r="B24" s="54" t="s">
        <v>266</v>
      </c>
      <c r="C24" s="53"/>
      <c r="D24" s="53"/>
      <c r="E24" s="53"/>
    </row>
    <row r="25" spans="1:5" ht="15" customHeight="1">
      <c r="A25" s="114"/>
      <c r="B25" s="53" t="s">
        <v>619</v>
      </c>
      <c r="C25" s="53"/>
      <c r="D25" s="53"/>
      <c r="E25" s="53"/>
    </row>
    <row r="26" spans="1:5" ht="15" customHeight="1">
      <c r="A26" s="114"/>
      <c r="B26" s="53" t="s">
        <v>658</v>
      </c>
      <c r="C26" s="53"/>
      <c r="D26" s="53"/>
      <c r="E26" s="53"/>
    </row>
    <row r="27" spans="1:5" ht="15" customHeight="1">
      <c r="A27" s="115"/>
      <c r="B27" s="53"/>
      <c r="C27" s="53"/>
      <c r="D27" s="53"/>
      <c r="E27" s="53"/>
    </row>
    <row r="28" spans="1:5" ht="15" customHeight="1">
      <c r="A28" s="115"/>
      <c r="B28" s="53"/>
      <c r="C28" s="53"/>
      <c r="D28" s="53"/>
      <c r="E28" s="53"/>
    </row>
    <row r="29" spans="1:5" ht="15" customHeight="1">
      <c r="A29" s="114" t="s">
        <v>264</v>
      </c>
      <c r="B29" s="54" t="s">
        <v>267</v>
      </c>
      <c r="C29" s="53"/>
      <c r="D29" s="53"/>
      <c r="E29" s="53"/>
    </row>
    <row r="30" spans="1:5" ht="15" customHeight="1">
      <c r="A30" s="114"/>
      <c r="B30" s="53"/>
      <c r="C30" s="53"/>
      <c r="D30" s="53"/>
      <c r="E30" s="53"/>
    </row>
    <row r="31" spans="1:5" ht="15" customHeight="1">
      <c r="A31" s="114"/>
      <c r="B31" s="53"/>
      <c r="C31" s="53"/>
      <c r="D31" s="53"/>
      <c r="E31" s="53"/>
    </row>
    <row r="32" spans="1:5" ht="15" customHeight="1">
      <c r="A32" s="115"/>
      <c r="B32" s="53"/>
      <c r="C32" s="53"/>
      <c r="D32" s="53"/>
      <c r="E32" s="53"/>
    </row>
    <row r="33" spans="1:5" ht="15" customHeight="1">
      <c r="A33" s="115"/>
      <c r="B33" s="53"/>
      <c r="C33" s="53"/>
      <c r="D33" s="53"/>
      <c r="E33" s="53"/>
    </row>
    <row r="34" spans="1:5" ht="15" customHeight="1">
      <c r="A34" s="114" t="s">
        <v>265</v>
      </c>
      <c r="B34" s="54"/>
      <c r="C34" s="53"/>
      <c r="D34" s="53"/>
      <c r="E34" s="53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06" sqref="A106"/>
    </sheetView>
  </sheetViews>
  <sheetFormatPr defaultColWidth="9.140625" defaultRowHeight="15"/>
  <cols>
    <col min="1" max="1" width="105.140625" style="0" customWidth="1"/>
    <col min="3" max="3" width="15.00390625" style="0" customWidth="1"/>
    <col min="4" max="4" width="15.57421875" style="0" hidden="1" customWidth="1"/>
    <col min="5" max="6" width="17.140625" style="0" customWidth="1"/>
    <col min="7" max="7" width="15.7109375" style="0" customWidth="1"/>
    <col min="8" max="8" width="14.8515625" style="0" customWidth="1"/>
    <col min="9" max="9" width="12.421875" style="0" hidden="1" customWidth="1"/>
    <col min="10" max="10" width="13.57421875" style="0" hidden="1" customWidth="1"/>
    <col min="11" max="11" width="13.8515625" style="0" bestFit="1" customWidth="1"/>
  </cols>
  <sheetData>
    <row r="1" spans="1:8" ht="20.25" customHeight="1">
      <c r="A1" s="301" t="s">
        <v>771</v>
      </c>
      <c r="B1" s="301"/>
      <c r="C1" s="301"/>
      <c r="D1" s="301"/>
      <c r="E1" s="301"/>
      <c r="F1" s="301"/>
      <c r="G1" s="301"/>
      <c r="H1" s="301"/>
    </row>
    <row r="2" spans="1:8" ht="19.5" customHeight="1">
      <c r="A2" s="302" t="s">
        <v>747</v>
      </c>
      <c r="B2" s="302"/>
      <c r="C2" s="302"/>
      <c r="D2" s="302"/>
      <c r="E2" s="302"/>
      <c r="F2" s="302"/>
      <c r="G2" s="302"/>
      <c r="H2" s="302"/>
    </row>
    <row r="3" spans="1:8" ht="15" customHeight="1">
      <c r="A3" s="303" t="s">
        <v>593</v>
      </c>
      <c r="B3" s="303"/>
      <c r="C3" s="303"/>
      <c r="D3" s="303"/>
      <c r="E3" s="303"/>
      <c r="F3" s="303"/>
      <c r="G3" s="303"/>
      <c r="H3" s="303"/>
    </row>
    <row r="4" spans="1:8" ht="15">
      <c r="A4" s="304" t="s">
        <v>206</v>
      </c>
      <c r="B4" s="304"/>
      <c r="C4" s="304"/>
      <c r="D4" s="304"/>
      <c r="E4" s="304"/>
      <c r="F4" s="304"/>
      <c r="G4" s="304"/>
      <c r="H4" s="304"/>
    </row>
    <row r="5" spans="1:10" ht="45">
      <c r="A5" s="2" t="s">
        <v>357</v>
      </c>
      <c r="B5" s="3" t="s">
        <v>358</v>
      </c>
      <c r="C5" s="85" t="s">
        <v>139</v>
      </c>
      <c r="D5" s="85" t="s">
        <v>140</v>
      </c>
      <c r="E5" s="85" t="s">
        <v>141</v>
      </c>
      <c r="F5" s="224" t="s">
        <v>240</v>
      </c>
      <c r="G5" s="224" t="s">
        <v>884</v>
      </c>
      <c r="H5" s="224" t="s">
        <v>895</v>
      </c>
      <c r="I5" s="256" t="s">
        <v>755</v>
      </c>
      <c r="J5" s="256" t="s">
        <v>756</v>
      </c>
    </row>
    <row r="6" spans="1:10" ht="15">
      <c r="A6" s="39" t="s">
        <v>359</v>
      </c>
      <c r="B6" s="40" t="s">
        <v>360</v>
      </c>
      <c r="C6" s="166">
        <v>32085615</v>
      </c>
      <c r="D6" s="166"/>
      <c r="E6" s="166">
        <v>16904400</v>
      </c>
      <c r="F6" s="166">
        <v>48710700</v>
      </c>
      <c r="G6" s="166">
        <f>SUM(C6:E6)</f>
        <v>48990015</v>
      </c>
      <c r="H6" s="166">
        <f>SUM(I6:J6)</f>
        <v>48372015</v>
      </c>
      <c r="I6" s="199">
        <v>16904400</v>
      </c>
      <c r="J6" s="267">
        <v>31467615</v>
      </c>
    </row>
    <row r="7" spans="1:10" ht="15" hidden="1">
      <c r="A7" s="39" t="s">
        <v>361</v>
      </c>
      <c r="B7" s="41" t="s">
        <v>362</v>
      </c>
      <c r="C7" s="166"/>
      <c r="D7" s="166"/>
      <c r="E7" s="166"/>
      <c r="F7" s="166"/>
      <c r="G7" s="166"/>
      <c r="H7" s="166"/>
      <c r="I7" s="199"/>
      <c r="J7" s="268"/>
    </row>
    <row r="8" spans="1:10" ht="15" hidden="1">
      <c r="A8" s="39" t="s">
        <v>363</v>
      </c>
      <c r="B8" s="41" t="s">
        <v>364</v>
      </c>
      <c r="C8" s="166"/>
      <c r="D8" s="166"/>
      <c r="E8" s="166"/>
      <c r="F8" s="166"/>
      <c r="G8" s="166"/>
      <c r="H8" s="166"/>
      <c r="I8" s="199"/>
      <c r="J8" s="268"/>
    </row>
    <row r="9" spans="1:10" ht="15">
      <c r="A9" s="39"/>
      <c r="B9" s="41" t="s">
        <v>364</v>
      </c>
      <c r="C9" s="166"/>
      <c r="D9" s="166"/>
      <c r="E9" s="166"/>
      <c r="F9" s="166"/>
      <c r="G9" s="166"/>
      <c r="H9" s="166">
        <f>SUM(I9:J9)</f>
        <v>588000</v>
      </c>
      <c r="I9" s="199"/>
      <c r="J9" s="268">
        <v>588000</v>
      </c>
    </row>
    <row r="10" spans="1:10" ht="15">
      <c r="A10" s="42" t="s">
        <v>365</v>
      </c>
      <c r="B10" s="41" t="s">
        <v>366</v>
      </c>
      <c r="C10" s="166">
        <v>250000</v>
      </c>
      <c r="D10" s="166"/>
      <c r="E10" s="166"/>
      <c r="F10" s="166">
        <v>400000</v>
      </c>
      <c r="G10" s="166">
        <f>SUM(C10:E10)</f>
        <v>250000</v>
      </c>
      <c r="H10" s="166">
        <f>SUM(I10:J10)</f>
        <v>285434</v>
      </c>
      <c r="I10" s="199">
        <v>180000</v>
      </c>
      <c r="J10" s="268">
        <v>105434</v>
      </c>
    </row>
    <row r="11" spans="1:10" ht="15">
      <c r="A11" s="42" t="s">
        <v>367</v>
      </c>
      <c r="B11" s="41" t="s">
        <v>368</v>
      </c>
      <c r="C11" s="166"/>
      <c r="D11" s="166"/>
      <c r="E11" s="166"/>
      <c r="F11" s="166"/>
      <c r="G11" s="166"/>
      <c r="H11" s="166"/>
      <c r="I11" s="199"/>
      <c r="J11" s="268"/>
    </row>
    <row r="12" spans="1:10" ht="15">
      <c r="A12" s="42" t="s">
        <v>369</v>
      </c>
      <c r="B12" s="41" t="s">
        <v>370</v>
      </c>
      <c r="C12" s="166"/>
      <c r="D12" s="166"/>
      <c r="E12" s="166"/>
      <c r="F12" s="166"/>
      <c r="G12" s="166"/>
      <c r="H12" s="166"/>
      <c r="I12" s="199"/>
      <c r="J12" s="268"/>
    </row>
    <row r="13" spans="1:10" ht="15">
      <c r="A13" s="42" t="s">
        <v>371</v>
      </c>
      <c r="B13" s="41" t="s">
        <v>372</v>
      </c>
      <c r="C13" s="166">
        <v>1671224</v>
      </c>
      <c r="D13" s="166"/>
      <c r="E13" s="166">
        <v>884304</v>
      </c>
      <c r="F13" s="166">
        <v>2555528</v>
      </c>
      <c r="G13" s="166">
        <f>SUM(C13:E13)</f>
        <v>2555528</v>
      </c>
      <c r="H13" s="166">
        <f>SUM(I13:J13)</f>
        <v>2555528</v>
      </c>
      <c r="I13" s="199">
        <v>884304</v>
      </c>
      <c r="J13" s="267">
        <v>1671224</v>
      </c>
    </row>
    <row r="14" spans="1:10" ht="15">
      <c r="A14" s="42" t="s">
        <v>373</v>
      </c>
      <c r="B14" s="41" t="s">
        <v>374</v>
      </c>
      <c r="C14" s="166"/>
      <c r="D14" s="166"/>
      <c r="E14" s="166"/>
      <c r="F14" s="166"/>
      <c r="G14" s="166"/>
      <c r="H14" s="166"/>
      <c r="I14" s="199"/>
      <c r="J14" s="268"/>
    </row>
    <row r="15" spans="1:10" ht="15">
      <c r="A15" s="5" t="s">
        <v>375</v>
      </c>
      <c r="B15" s="41" t="s">
        <v>376</v>
      </c>
      <c r="C15" s="166">
        <v>130000</v>
      </c>
      <c r="D15" s="166"/>
      <c r="E15" s="166">
        <v>300000</v>
      </c>
      <c r="F15" s="166">
        <v>510000</v>
      </c>
      <c r="G15" s="166">
        <f>SUM(C15:E15)</f>
        <v>430000</v>
      </c>
      <c r="H15" s="166">
        <f>SUM(I15:J15)</f>
        <v>430000</v>
      </c>
      <c r="I15" s="199">
        <v>300000</v>
      </c>
      <c r="J15" s="267">
        <v>130000</v>
      </c>
    </row>
    <row r="16" spans="1:10" ht="15">
      <c r="A16" s="5" t="s">
        <v>377</v>
      </c>
      <c r="B16" s="41" t="s">
        <v>378</v>
      </c>
      <c r="C16" s="166">
        <v>50000</v>
      </c>
      <c r="D16" s="166"/>
      <c r="E16" s="166">
        <v>300000</v>
      </c>
      <c r="F16" s="166">
        <v>300000</v>
      </c>
      <c r="G16" s="166">
        <f>SUM(C16:E16)</f>
        <v>350000</v>
      </c>
      <c r="H16" s="166">
        <f>SUM(I16:J16)</f>
        <v>350000</v>
      </c>
      <c r="I16" s="199">
        <v>300000</v>
      </c>
      <c r="J16" s="267">
        <v>50000</v>
      </c>
    </row>
    <row r="17" spans="1:10" ht="15" hidden="1">
      <c r="A17" s="5" t="s">
        <v>379</v>
      </c>
      <c r="B17" s="41" t="s">
        <v>380</v>
      </c>
      <c r="C17" s="166"/>
      <c r="D17" s="166"/>
      <c r="E17" s="166"/>
      <c r="F17" s="166"/>
      <c r="G17" s="166"/>
      <c r="H17" s="166"/>
      <c r="I17" s="199"/>
      <c r="J17" s="268"/>
    </row>
    <row r="18" spans="1:10" ht="15" hidden="1">
      <c r="A18" s="5" t="s">
        <v>381</v>
      </c>
      <c r="B18" s="41" t="s">
        <v>382</v>
      </c>
      <c r="C18" s="166"/>
      <c r="D18" s="166"/>
      <c r="E18" s="166"/>
      <c r="F18" s="166"/>
      <c r="G18" s="166"/>
      <c r="H18" s="166"/>
      <c r="I18" s="199"/>
      <c r="J18" s="268"/>
    </row>
    <row r="19" spans="1:10" ht="15">
      <c r="A19" s="5" t="s">
        <v>841</v>
      </c>
      <c r="B19" s="41" t="s">
        <v>383</v>
      </c>
      <c r="C19" s="166">
        <v>254100</v>
      </c>
      <c r="D19" s="166"/>
      <c r="E19" s="166">
        <v>4764605</v>
      </c>
      <c r="F19" s="166">
        <v>1940000</v>
      </c>
      <c r="G19" s="166">
        <f>SUM(C19:E19)</f>
        <v>5018705</v>
      </c>
      <c r="H19" s="166">
        <f>SUM(I19:J19)</f>
        <v>5306176</v>
      </c>
      <c r="I19" s="199">
        <v>4812310</v>
      </c>
      <c r="J19" s="267">
        <v>493866</v>
      </c>
    </row>
    <row r="20" spans="1:10" ht="15">
      <c r="A20" s="43" t="s">
        <v>708</v>
      </c>
      <c r="B20" s="44" t="s">
        <v>385</v>
      </c>
      <c r="C20" s="166">
        <f>SUM(C6:C19)</f>
        <v>34440939</v>
      </c>
      <c r="D20" s="166"/>
      <c r="E20" s="166">
        <f>SUM(E6:E19)</f>
        <v>23153309</v>
      </c>
      <c r="F20" s="166">
        <f>SUM(F6:F19)</f>
        <v>54416228</v>
      </c>
      <c r="G20" s="166">
        <f>SUM(G6:G19)</f>
        <v>57594248</v>
      </c>
      <c r="H20" s="166">
        <f>SUM(I20:J20)</f>
        <v>57887153</v>
      </c>
      <c r="I20" s="199">
        <f>SUM(I6:I19)</f>
        <v>23381014</v>
      </c>
      <c r="J20" s="268">
        <f>SUM(J6:J19)</f>
        <v>34506139</v>
      </c>
    </row>
    <row r="21" spans="1:10" ht="15">
      <c r="A21" s="5" t="s">
        <v>386</v>
      </c>
      <c r="B21" s="41" t="s">
        <v>387</v>
      </c>
      <c r="C21" s="166"/>
      <c r="D21" s="166"/>
      <c r="E21" s="166"/>
      <c r="F21" s="166"/>
      <c r="G21" s="166"/>
      <c r="H21" s="166"/>
      <c r="I21" s="199"/>
      <c r="J21" s="268"/>
    </row>
    <row r="22" spans="1:10" ht="15">
      <c r="A22" s="5" t="s">
        <v>388</v>
      </c>
      <c r="B22" s="41" t="s">
        <v>389</v>
      </c>
      <c r="C22" s="166">
        <v>350000</v>
      </c>
      <c r="D22" s="166"/>
      <c r="E22" s="166"/>
      <c r="F22" s="166"/>
      <c r="G22" s="166"/>
      <c r="H22" s="166">
        <f>SUM(I22:J22)</f>
        <v>490000</v>
      </c>
      <c r="I22" s="199">
        <v>60000</v>
      </c>
      <c r="J22" s="268">
        <v>430000</v>
      </c>
    </row>
    <row r="23" spans="1:10" ht="15">
      <c r="A23" s="6" t="s">
        <v>390</v>
      </c>
      <c r="B23" s="41" t="s">
        <v>391</v>
      </c>
      <c r="C23" s="166"/>
      <c r="D23" s="166"/>
      <c r="E23" s="166">
        <v>70000</v>
      </c>
      <c r="F23" s="166">
        <v>420000</v>
      </c>
      <c r="G23" s="166">
        <f>SUM(C23:E23)</f>
        <v>70000</v>
      </c>
      <c r="H23" s="166">
        <f>SUM(I23:J23)</f>
        <v>388864</v>
      </c>
      <c r="I23" s="199">
        <v>388864</v>
      </c>
      <c r="J23" s="268"/>
    </row>
    <row r="24" spans="1:10" ht="15">
      <c r="A24" s="9" t="s">
        <v>709</v>
      </c>
      <c r="B24" s="44" t="s">
        <v>392</v>
      </c>
      <c r="C24" s="166">
        <f>SUM(C21:C23)</f>
        <v>350000</v>
      </c>
      <c r="D24" s="166"/>
      <c r="E24" s="166">
        <f>SUM(E21:E23)</f>
        <v>70000</v>
      </c>
      <c r="F24" s="166">
        <f>SUM(F21:F23)</f>
        <v>420000</v>
      </c>
      <c r="G24" s="166">
        <f>SUM(C24:E24)</f>
        <v>420000</v>
      </c>
      <c r="H24" s="166">
        <f>SUM(I24:J24)</f>
        <v>878864</v>
      </c>
      <c r="I24" s="199">
        <f>SUM(I21:I23)</f>
        <v>448864</v>
      </c>
      <c r="J24" s="268">
        <f>SUM(J21:J23)</f>
        <v>430000</v>
      </c>
    </row>
    <row r="25" spans="1:11" ht="15">
      <c r="A25" s="66" t="s">
        <v>911</v>
      </c>
      <c r="B25" s="67" t="s">
        <v>393</v>
      </c>
      <c r="C25" s="166">
        <f>SUM(C24,C20)</f>
        <v>34790939</v>
      </c>
      <c r="D25" s="166"/>
      <c r="E25" s="166">
        <f>SUM(E24,E20)</f>
        <v>23223309</v>
      </c>
      <c r="F25" s="166">
        <f>SUM(F24,F20)</f>
        <v>54836228</v>
      </c>
      <c r="G25" s="166">
        <f>SUM(G24,G20)</f>
        <v>58014248</v>
      </c>
      <c r="H25" s="166">
        <f>SUM(I25:J25)</f>
        <v>58766017</v>
      </c>
      <c r="I25" s="199">
        <f>SUM(I24,I20)</f>
        <v>23829878</v>
      </c>
      <c r="J25" s="268">
        <f>SUM(J24,J20)</f>
        <v>34936139</v>
      </c>
      <c r="K25" s="164"/>
    </row>
    <row r="26" spans="1:10" ht="15">
      <c r="A26" s="50" t="s">
        <v>842</v>
      </c>
      <c r="B26" s="67" t="s">
        <v>394</v>
      </c>
      <c r="C26" s="166">
        <v>9353870</v>
      </c>
      <c r="D26" s="166"/>
      <c r="E26" s="166">
        <v>5930204</v>
      </c>
      <c r="F26" s="166">
        <v>15233530</v>
      </c>
      <c r="G26" s="166">
        <f>SUM(C26:E26)</f>
        <v>15284074</v>
      </c>
      <c r="H26" s="166">
        <f>SUM(I26:J26)</f>
        <v>15491905</v>
      </c>
      <c r="I26" s="199">
        <v>6098831</v>
      </c>
      <c r="J26" s="267">
        <v>9393074</v>
      </c>
    </row>
    <row r="27" spans="1:10" ht="15">
      <c r="A27" s="5" t="s">
        <v>395</v>
      </c>
      <c r="B27" s="41" t="s">
        <v>396</v>
      </c>
      <c r="C27" s="166">
        <v>191712</v>
      </c>
      <c r="D27" s="166"/>
      <c r="E27" s="166">
        <v>440000</v>
      </c>
      <c r="F27" s="166">
        <v>590000</v>
      </c>
      <c r="G27" s="166">
        <f>SUM(C27:E27)</f>
        <v>631712</v>
      </c>
      <c r="H27" s="166">
        <f>SUM(I27:J28)</f>
        <v>3860240</v>
      </c>
      <c r="I27" s="199">
        <v>440000</v>
      </c>
      <c r="J27" s="268">
        <v>191712</v>
      </c>
    </row>
    <row r="28" spans="1:10" ht="15">
      <c r="A28" s="5" t="s">
        <v>397</v>
      </c>
      <c r="B28" s="41" t="s">
        <v>398</v>
      </c>
      <c r="C28" s="166">
        <v>1244000</v>
      </c>
      <c r="D28" s="166"/>
      <c r="E28" s="166">
        <v>1910000</v>
      </c>
      <c r="F28" s="166">
        <v>3464000</v>
      </c>
      <c r="G28" s="166">
        <f>SUM(C28:E28)</f>
        <v>3154000</v>
      </c>
      <c r="H28" s="166">
        <f>SUM(I28:J28)</f>
        <v>3228528</v>
      </c>
      <c r="I28" s="199">
        <v>1984528</v>
      </c>
      <c r="J28" s="268">
        <v>1244000</v>
      </c>
    </row>
    <row r="29" spans="1:10" ht="15">
      <c r="A29" s="5" t="s">
        <v>399</v>
      </c>
      <c r="B29" s="41" t="s">
        <v>400</v>
      </c>
      <c r="C29" s="166"/>
      <c r="D29" s="166"/>
      <c r="E29" s="166"/>
      <c r="F29" s="166"/>
      <c r="G29" s="166"/>
      <c r="H29" s="166"/>
      <c r="I29" s="199"/>
      <c r="J29" s="268"/>
    </row>
    <row r="30" spans="1:10" ht="15">
      <c r="A30" s="9" t="s">
        <v>719</v>
      </c>
      <c r="B30" s="44" t="s">
        <v>401</v>
      </c>
      <c r="C30" s="166">
        <f>SUM(C27:C29)</f>
        <v>1435712</v>
      </c>
      <c r="D30" s="166"/>
      <c r="E30" s="166">
        <f>SUM(E27:E29)</f>
        <v>2350000</v>
      </c>
      <c r="F30" s="166">
        <f>SUM(F27:F29)</f>
        <v>4054000</v>
      </c>
      <c r="G30" s="166">
        <f>SUM(G27:G29)</f>
        <v>3785712</v>
      </c>
      <c r="H30" s="166">
        <f>SUM(I30:J30)</f>
        <v>3860240</v>
      </c>
      <c r="I30" s="199">
        <f>SUM(I27:I29)</f>
        <v>2424528</v>
      </c>
      <c r="J30" s="268">
        <f>SUM(J27:J29)</f>
        <v>1435712</v>
      </c>
    </row>
    <row r="31" spans="1:10" ht="15">
      <c r="A31" s="5" t="s">
        <v>402</v>
      </c>
      <c r="B31" s="41" t="s">
        <v>403</v>
      </c>
      <c r="C31" s="166">
        <v>4500</v>
      </c>
      <c r="D31" s="166"/>
      <c r="E31" s="166">
        <v>148011</v>
      </c>
      <c r="F31" s="166">
        <v>300000</v>
      </c>
      <c r="G31" s="166">
        <f>SUM(C31:E31)</f>
        <v>152511</v>
      </c>
      <c r="H31" s="166">
        <f>SUM(I31:J31)</f>
        <v>152511</v>
      </c>
      <c r="I31" s="199">
        <v>148011</v>
      </c>
      <c r="J31" s="268">
        <v>4500</v>
      </c>
    </row>
    <row r="32" spans="1:10" ht="15">
      <c r="A32" s="5" t="s">
        <v>404</v>
      </c>
      <c r="B32" s="41" t="s">
        <v>405</v>
      </c>
      <c r="C32" s="166">
        <v>185500</v>
      </c>
      <c r="D32" s="166"/>
      <c r="E32" s="166">
        <v>330000</v>
      </c>
      <c r="F32" s="166">
        <v>520000</v>
      </c>
      <c r="G32" s="166">
        <f>SUM(C32:E32)</f>
        <v>515500</v>
      </c>
      <c r="H32" s="166">
        <f>SUM(I32:J32)</f>
        <v>524995</v>
      </c>
      <c r="I32" s="199">
        <v>339495</v>
      </c>
      <c r="J32" s="268">
        <v>185500</v>
      </c>
    </row>
    <row r="33" spans="1:10" ht="15" customHeight="1">
      <c r="A33" s="9" t="s">
        <v>912</v>
      </c>
      <c r="B33" s="44" t="s">
        <v>406</v>
      </c>
      <c r="C33" s="166">
        <f>SUM(C31:C32)</f>
        <v>190000</v>
      </c>
      <c r="D33" s="166"/>
      <c r="E33" s="166">
        <f>SUM(E31:E32)</f>
        <v>478011</v>
      </c>
      <c r="F33" s="166">
        <f>SUM(F31:F32)</f>
        <v>820000</v>
      </c>
      <c r="G33" s="166">
        <f>SUM(G31:G32)</f>
        <v>668011</v>
      </c>
      <c r="H33" s="166">
        <f>SUM(I33:J33)</f>
        <v>677506</v>
      </c>
      <c r="I33" s="199">
        <f>SUM(I31:I32)</f>
        <v>487506</v>
      </c>
      <c r="J33" s="268">
        <f>SUM(J31:J32)</f>
        <v>190000</v>
      </c>
    </row>
    <row r="34" spans="1:10" ht="15">
      <c r="A34" s="5" t="s">
        <v>407</v>
      </c>
      <c r="B34" s="41" t="s">
        <v>408</v>
      </c>
      <c r="C34" s="166">
        <v>1070000</v>
      </c>
      <c r="D34" s="166"/>
      <c r="E34" s="166">
        <v>960000</v>
      </c>
      <c r="F34" s="166">
        <v>2030000</v>
      </c>
      <c r="G34" s="166">
        <f>SUM(C34:E34)</f>
        <v>2030000</v>
      </c>
      <c r="H34" s="166">
        <f>SUM(I34:J34)</f>
        <v>2030000</v>
      </c>
      <c r="I34" s="199">
        <v>960000</v>
      </c>
      <c r="J34" s="268">
        <v>1070000</v>
      </c>
    </row>
    <row r="35" spans="1:10" ht="15">
      <c r="A35" s="5" t="s">
        <v>409</v>
      </c>
      <c r="B35" s="41" t="s">
        <v>410</v>
      </c>
      <c r="C35" s="166"/>
      <c r="D35" s="166"/>
      <c r="E35" s="166"/>
      <c r="F35" s="166"/>
      <c r="G35" s="166"/>
      <c r="H35" s="166"/>
      <c r="I35" s="199"/>
      <c r="J35" s="268"/>
    </row>
    <row r="36" spans="1:10" ht="15">
      <c r="A36" s="5" t="s">
        <v>843</v>
      </c>
      <c r="B36" s="41" t="s">
        <v>411</v>
      </c>
      <c r="C36" s="166"/>
      <c r="D36" s="166"/>
      <c r="E36" s="166"/>
      <c r="F36" s="166"/>
      <c r="G36" s="166"/>
      <c r="H36" s="166"/>
      <c r="I36" s="199"/>
      <c r="J36" s="268"/>
    </row>
    <row r="37" spans="1:10" ht="15">
      <c r="A37" s="5" t="s">
        <v>413</v>
      </c>
      <c r="B37" s="41" t="s">
        <v>414</v>
      </c>
      <c r="C37" s="166">
        <v>300000</v>
      </c>
      <c r="D37" s="166"/>
      <c r="E37" s="166">
        <v>500000</v>
      </c>
      <c r="F37" s="166">
        <v>1200000</v>
      </c>
      <c r="G37" s="166">
        <f>SUM(C37:E37)</f>
        <v>800000</v>
      </c>
      <c r="H37" s="166">
        <f>SUM(I37:J37)</f>
        <v>800000</v>
      </c>
      <c r="I37" s="199">
        <v>500000</v>
      </c>
      <c r="J37" s="268">
        <v>300000</v>
      </c>
    </row>
    <row r="38" spans="1:10" ht="15">
      <c r="A38" s="14" t="s">
        <v>844</v>
      </c>
      <c r="B38" s="41" t="s">
        <v>415</v>
      </c>
      <c r="C38" s="166"/>
      <c r="D38" s="166"/>
      <c r="E38" s="166"/>
      <c r="F38" s="166"/>
      <c r="G38" s="166"/>
      <c r="H38" s="166"/>
      <c r="I38" s="199"/>
      <c r="J38" s="268"/>
    </row>
    <row r="39" spans="1:10" ht="15">
      <c r="A39" s="6" t="s">
        <v>417</v>
      </c>
      <c r="B39" s="41" t="s">
        <v>418</v>
      </c>
      <c r="C39" s="166">
        <v>350000</v>
      </c>
      <c r="D39" s="166"/>
      <c r="E39" s="166"/>
      <c r="F39" s="166">
        <v>350000</v>
      </c>
      <c r="G39" s="166">
        <f>SUM(C39:E39)</f>
        <v>350000</v>
      </c>
      <c r="H39" s="166">
        <f>SUM(I39:J39)</f>
        <v>350000</v>
      </c>
      <c r="I39" s="199"/>
      <c r="J39" s="268">
        <v>350000</v>
      </c>
    </row>
    <row r="40" spans="1:10" ht="15">
      <c r="A40" s="5" t="s">
        <v>845</v>
      </c>
      <c r="B40" s="41" t="s">
        <v>419</v>
      </c>
      <c r="C40" s="166">
        <v>3649300</v>
      </c>
      <c r="D40" s="166"/>
      <c r="E40" s="166">
        <v>2175000</v>
      </c>
      <c r="F40" s="166">
        <v>5929300</v>
      </c>
      <c r="G40" s="166">
        <f>SUM(C40:E40)</f>
        <v>5824300</v>
      </c>
      <c r="H40" s="166">
        <f>SUM(I40:J40)</f>
        <v>5824300</v>
      </c>
      <c r="I40" s="199">
        <v>2175000</v>
      </c>
      <c r="J40" s="268">
        <v>3649300</v>
      </c>
    </row>
    <row r="41" spans="1:10" ht="15">
      <c r="A41" s="9" t="s">
        <v>724</v>
      </c>
      <c r="B41" s="44" t="s">
        <v>421</v>
      </c>
      <c r="C41" s="166">
        <f>SUM(C34:C40)</f>
        <v>5369300</v>
      </c>
      <c r="D41" s="166"/>
      <c r="E41" s="166">
        <f>SUM(E34:E40)</f>
        <v>3635000</v>
      </c>
      <c r="F41" s="166">
        <f>SUM(F34:F40)</f>
        <v>9509300</v>
      </c>
      <c r="G41" s="166">
        <f>SUM(G34:G40)</f>
        <v>9004300</v>
      </c>
      <c r="H41" s="166">
        <f>SUM(I41:J41)</f>
        <v>9004300</v>
      </c>
      <c r="I41" s="199">
        <f>SUM(I34:I40)</f>
        <v>3635000</v>
      </c>
      <c r="J41" s="268">
        <f>SUM(J34:J40)</f>
        <v>5369300</v>
      </c>
    </row>
    <row r="42" spans="1:10" ht="15">
      <c r="A42" s="5" t="s">
        <v>422</v>
      </c>
      <c r="B42" s="41" t="s">
        <v>423</v>
      </c>
      <c r="C42" s="166">
        <v>80000</v>
      </c>
      <c r="D42" s="166"/>
      <c r="E42" s="166">
        <v>210000</v>
      </c>
      <c r="F42" s="166">
        <v>330000</v>
      </c>
      <c r="G42" s="166">
        <f>SUM(C42:E42)</f>
        <v>290000</v>
      </c>
      <c r="H42" s="166">
        <f>SUM(I42:J42)</f>
        <v>295326</v>
      </c>
      <c r="I42" s="199">
        <v>215326</v>
      </c>
      <c r="J42" s="268">
        <v>80000</v>
      </c>
    </row>
    <row r="43" spans="1:10" ht="15">
      <c r="A43" s="5" t="s">
        <v>424</v>
      </c>
      <c r="B43" s="41" t="s">
        <v>425</v>
      </c>
      <c r="C43" s="166"/>
      <c r="D43" s="166"/>
      <c r="E43" s="166"/>
      <c r="F43" s="166"/>
      <c r="G43" s="166"/>
      <c r="H43" s="166"/>
      <c r="I43" s="199"/>
      <c r="J43" s="268"/>
    </row>
    <row r="44" spans="1:10" ht="15">
      <c r="A44" s="9" t="s">
        <v>725</v>
      </c>
      <c r="B44" s="44" t="s">
        <v>426</v>
      </c>
      <c r="C44" s="166">
        <f>SUM(C42:C43)</f>
        <v>80000</v>
      </c>
      <c r="D44" s="166"/>
      <c r="E44" s="166">
        <f>SUM(E42:E43)</f>
        <v>210000</v>
      </c>
      <c r="F44" s="166">
        <f>SUM(F42:F43)</f>
        <v>330000</v>
      </c>
      <c r="G44" s="166">
        <f>SUM(G42:G43)</f>
        <v>290000</v>
      </c>
      <c r="H44" s="166">
        <f>SUM(I44:J44)</f>
        <v>295326</v>
      </c>
      <c r="I44" s="199">
        <f>SUM(I42:I43)</f>
        <v>215326</v>
      </c>
      <c r="J44" s="268">
        <f>SUM(J42:J43)</f>
        <v>80000</v>
      </c>
    </row>
    <row r="45" spans="1:10" ht="15">
      <c r="A45" s="5" t="s">
        <v>427</v>
      </c>
      <c r="B45" s="41" t="s">
        <v>428</v>
      </c>
      <c r="C45" s="166">
        <v>1866302</v>
      </c>
      <c r="D45" s="166"/>
      <c r="E45" s="166">
        <v>1300000</v>
      </c>
      <c r="F45" s="166">
        <v>3702900</v>
      </c>
      <c r="G45" s="166">
        <f>SUM(C45:E45)</f>
        <v>3166302</v>
      </c>
      <c r="H45" s="166">
        <f>SUM(I45:J45)</f>
        <v>3195518</v>
      </c>
      <c r="I45" s="199">
        <v>1329216</v>
      </c>
      <c r="J45" s="268">
        <v>1866302</v>
      </c>
    </row>
    <row r="46" spans="1:10" ht="15">
      <c r="A46" s="5" t="s">
        <v>429</v>
      </c>
      <c r="B46" s="41" t="s">
        <v>430</v>
      </c>
      <c r="C46" s="166"/>
      <c r="D46" s="166"/>
      <c r="E46" s="166"/>
      <c r="F46" s="166"/>
      <c r="G46" s="166"/>
      <c r="H46" s="166"/>
      <c r="I46" s="199"/>
      <c r="J46" s="268"/>
    </row>
    <row r="47" spans="1:10" ht="15">
      <c r="A47" s="5" t="s">
        <v>846</v>
      </c>
      <c r="B47" s="41" t="s">
        <v>431</v>
      </c>
      <c r="C47" s="166"/>
      <c r="D47" s="166"/>
      <c r="E47" s="166"/>
      <c r="F47" s="166"/>
      <c r="G47" s="166"/>
      <c r="H47" s="166"/>
      <c r="I47" s="199"/>
      <c r="J47" s="268"/>
    </row>
    <row r="48" spans="1:10" ht="15">
      <c r="A48" s="5" t="s">
        <v>847</v>
      </c>
      <c r="B48" s="41" t="s">
        <v>433</v>
      </c>
      <c r="C48" s="166"/>
      <c r="D48" s="166"/>
      <c r="E48" s="166"/>
      <c r="F48" s="166"/>
      <c r="G48" s="166"/>
      <c r="H48" s="166"/>
      <c r="I48" s="199"/>
      <c r="J48" s="268"/>
    </row>
    <row r="49" spans="1:10" ht="15">
      <c r="A49" s="5" t="s">
        <v>437</v>
      </c>
      <c r="B49" s="41" t="s">
        <v>438</v>
      </c>
      <c r="C49" s="166">
        <v>1000</v>
      </c>
      <c r="D49" s="166"/>
      <c r="E49" s="166">
        <v>900</v>
      </c>
      <c r="F49" s="166"/>
      <c r="G49" s="166"/>
      <c r="H49" s="166">
        <f>SUM(I49:J49)</f>
        <v>1900</v>
      </c>
      <c r="I49" s="199">
        <v>900</v>
      </c>
      <c r="J49" s="268">
        <v>1000</v>
      </c>
    </row>
    <row r="50" spans="1:10" ht="15">
      <c r="A50" s="9" t="s">
        <v>728</v>
      </c>
      <c r="B50" s="44" t="s">
        <v>439</v>
      </c>
      <c r="C50" s="166">
        <f>SUM(C45:C49)</f>
        <v>1867302</v>
      </c>
      <c r="D50" s="166"/>
      <c r="E50" s="166">
        <f>SUM(E45:E49)</f>
        <v>1300900</v>
      </c>
      <c r="F50" s="166">
        <f>SUM(F45:F49)</f>
        <v>3702900</v>
      </c>
      <c r="G50" s="166">
        <f>SUM(C50:E50)</f>
        <v>3168202</v>
      </c>
      <c r="H50" s="166">
        <f>SUM(I50:J50)</f>
        <v>3197418</v>
      </c>
      <c r="I50" s="199">
        <f>SUM(I45:I49)</f>
        <v>1330116</v>
      </c>
      <c r="J50" s="268">
        <f>SUM(J45:J49)</f>
        <v>1867302</v>
      </c>
    </row>
    <row r="51" spans="1:10" ht="15">
      <c r="A51" s="50" t="s">
        <v>729</v>
      </c>
      <c r="B51" s="67" t="s">
        <v>440</v>
      </c>
      <c r="C51" s="166">
        <f>SUM(C30+C33+C41+C44+C50)</f>
        <v>8942314</v>
      </c>
      <c r="D51" s="166"/>
      <c r="E51" s="166">
        <f>SUM(E30+E33+E41+E44+E50)</f>
        <v>7973911</v>
      </c>
      <c r="F51" s="166">
        <f>SUM(F30+F33+F41+F44+F50)</f>
        <v>18416200</v>
      </c>
      <c r="G51" s="166">
        <f>SUM(G50,G44,G41,G33,G30)</f>
        <v>16916225</v>
      </c>
      <c r="H51" s="166">
        <f>SUM(I51:J51)</f>
        <v>17034790</v>
      </c>
      <c r="I51" s="199">
        <f>SUM(I30+I33+I41+I44+I50)</f>
        <v>8092476</v>
      </c>
      <c r="J51" s="268">
        <f>SUM(J30+J33+J41+J44+J50)</f>
        <v>8942314</v>
      </c>
    </row>
    <row r="52" spans="1:10" ht="15" hidden="1">
      <c r="A52" s="17" t="s">
        <v>441</v>
      </c>
      <c r="B52" s="41" t="s">
        <v>442</v>
      </c>
      <c r="C52" s="166"/>
      <c r="D52" s="166"/>
      <c r="E52" s="166"/>
      <c r="F52" s="166"/>
      <c r="G52" s="166"/>
      <c r="H52" s="166"/>
      <c r="I52" s="199"/>
      <c r="J52" s="268"/>
    </row>
    <row r="53" spans="1:10" ht="15" hidden="1">
      <c r="A53" s="17" t="s">
        <v>777</v>
      </c>
      <c r="B53" s="41" t="s">
        <v>443</v>
      </c>
      <c r="C53" s="166"/>
      <c r="D53" s="166"/>
      <c r="E53" s="166"/>
      <c r="F53" s="166"/>
      <c r="G53" s="166"/>
      <c r="H53" s="166"/>
      <c r="I53" s="199"/>
      <c r="J53" s="268"/>
    </row>
    <row r="54" spans="1:10" ht="15" hidden="1">
      <c r="A54" s="22" t="s">
        <v>848</v>
      </c>
      <c r="B54" s="41" t="s">
        <v>444</v>
      </c>
      <c r="C54" s="166"/>
      <c r="D54" s="166"/>
      <c r="E54" s="166"/>
      <c r="F54" s="166"/>
      <c r="G54" s="166"/>
      <c r="H54" s="166"/>
      <c r="I54" s="199"/>
      <c r="J54" s="268"/>
    </row>
    <row r="55" spans="1:10" ht="15" hidden="1">
      <c r="A55" s="22" t="s">
        <v>849</v>
      </c>
      <c r="B55" s="41" t="s">
        <v>445</v>
      </c>
      <c r="C55" s="166"/>
      <c r="D55" s="166"/>
      <c r="E55" s="166"/>
      <c r="F55" s="166"/>
      <c r="G55" s="166"/>
      <c r="H55" s="166"/>
      <c r="I55" s="199"/>
      <c r="J55" s="268"/>
    </row>
    <row r="56" spans="1:10" ht="15" hidden="1">
      <c r="A56" s="22" t="s">
        <v>850</v>
      </c>
      <c r="B56" s="41" t="s">
        <v>446</v>
      </c>
      <c r="C56" s="166"/>
      <c r="D56" s="166"/>
      <c r="E56" s="166"/>
      <c r="F56" s="166"/>
      <c r="G56" s="166"/>
      <c r="H56" s="166"/>
      <c r="I56" s="199"/>
      <c r="J56" s="268"/>
    </row>
    <row r="57" spans="1:10" ht="15" hidden="1">
      <c r="A57" s="17" t="s">
        <v>851</v>
      </c>
      <c r="B57" s="41" t="s">
        <v>447</v>
      </c>
      <c r="C57" s="166"/>
      <c r="D57" s="166"/>
      <c r="E57" s="166"/>
      <c r="F57" s="166"/>
      <c r="G57" s="166"/>
      <c r="H57" s="166"/>
      <c r="I57" s="199"/>
      <c r="J57" s="268"/>
    </row>
    <row r="58" spans="1:10" ht="15" hidden="1">
      <c r="A58" s="17" t="s">
        <v>852</v>
      </c>
      <c r="B58" s="41" t="s">
        <v>448</v>
      </c>
      <c r="C58" s="166"/>
      <c r="D58" s="166"/>
      <c r="E58" s="166"/>
      <c r="F58" s="166"/>
      <c r="G58" s="166"/>
      <c r="H58" s="166"/>
      <c r="I58" s="199"/>
      <c r="J58" s="268"/>
    </row>
    <row r="59" spans="1:10" ht="15" hidden="1">
      <c r="A59" s="17" t="s">
        <v>853</v>
      </c>
      <c r="B59" s="41" t="s">
        <v>449</v>
      </c>
      <c r="C59" s="166"/>
      <c r="D59" s="166"/>
      <c r="E59" s="166"/>
      <c r="F59" s="166"/>
      <c r="G59" s="166"/>
      <c r="H59" s="166"/>
      <c r="I59" s="199"/>
      <c r="J59" s="268"/>
    </row>
    <row r="60" spans="1:10" ht="15">
      <c r="A60" s="64" t="s">
        <v>810</v>
      </c>
      <c r="B60" s="67" t="s">
        <v>450</v>
      </c>
      <c r="C60" s="166"/>
      <c r="D60" s="166"/>
      <c r="E60" s="166"/>
      <c r="F60" s="166"/>
      <c r="G60" s="166"/>
      <c r="H60" s="166"/>
      <c r="I60" s="199"/>
      <c r="J60" s="268"/>
    </row>
    <row r="61" spans="1:10" ht="15">
      <c r="A61" s="16" t="s">
        <v>854</v>
      </c>
      <c r="B61" s="41" t="s">
        <v>451</v>
      </c>
      <c r="C61" s="166"/>
      <c r="D61" s="166"/>
      <c r="E61" s="166"/>
      <c r="F61" s="166"/>
      <c r="G61" s="166"/>
      <c r="H61" s="166"/>
      <c r="I61" s="199"/>
      <c r="J61" s="268"/>
    </row>
    <row r="62" spans="1:10" ht="15">
      <c r="A62" s="16" t="s">
        <v>453</v>
      </c>
      <c r="B62" s="41" t="s">
        <v>454</v>
      </c>
      <c r="C62" s="166"/>
      <c r="D62" s="166"/>
      <c r="E62" s="166"/>
      <c r="F62" s="166"/>
      <c r="G62" s="166"/>
      <c r="H62" s="166"/>
      <c r="I62" s="199"/>
      <c r="J62" s="268"/>
    </row>
    <row r="63" spans="1:10" ht="15">
      <c r="A63" s="16" t="s">
        <v>455</v>
      </c>
      <c r="B63" s="41" t="s">
        <v>456</v>
      </c>
      <c r="C63" s="166"/>
      <c r="D63" s="166"/>
      <c r="E63" s="166"/>
      <c r="F63" s="166"/>
      <c r="G63" s="166"/>
      <c r="H63" s="166"/>
      <c r="I63" s="199"/>
      <c r="J63" s="268"/>
    </row>
    <row r="64" spans="1:10" ht="15">
      <c r="A64" s="16" t="s">
        <v>812</v>
      </c>
      <c r="B64" s="41" t="s">
        <v>457</v>
      </c>
      <c r="C64" s="166"/>
      <c r="D64" s="166"/>
      <c r="E64" s="166"/>
      <c r="F64" s="166"/>
      <c r="G64" s="166"/>
      <c r="H64" s="166"/>
      <c r="I64" s="199"/>
      <c r="J64" s="268"/>
    </row>
    <row r="65" spans="1:10" ht="15">
      <c r="A65" s="16" t="s">
        <v>855</v>
      </c>
      <c r="B65" s="41" t="s">
        <v>458</v>
      </c>
      <c r="C65" s="166"/>
      <c r="D65" s="166"/>
      <c r="E65" s="166"/>
      <c r="F65" s="166"/>
      <c r="G65" s="166"/>
      <c r="H65" s="166"/>
      <c r="I65" s="199"/>
      <c r="J65" s="268"/>
    </row>
    <row r="66" spans="1:10" ht="15">
      <c r="A66" s="16" t="s">
        <v>814</v>
      </c>
      <c r="B66" s="41" t="s">
        <v>459</v>
      </c>
      <c r="C66" s="166"/>
      <c r="D66" s="166"/>
      <c r="E66" s="166"/>
      <c r="F66" s="166"/>
      <c r="G66" s="166"/>
      <c r="H66" s="166"/>
      <c r="I66" s="199"/>
      <c r="J66" s="268"/>
    </row>
    <row r="67" spans="1:10" ht="15">
      <c r="A67" s="16" t="s">
        <v>856</v>
      </c>
      <c r="B67" s="41" t="s">
        <v>460</v>
      </c>
      <c r="C67" s="166"/>
      <c r="D67" s="166"/>
      <c r="E67" s="166"/>
      <c r="F67" s="166"/>
      <c r="G67" s="166"/>
      <c r="H67" s="166"/>
      <c r="I67" s="199"/>
      <c r="J67" s="268"/>
    </row>
    <row r="68" spans="1:10" ht="15">
      <c r="A68" s="16" t="s">
        <v>857</v>
      </c>
      <c r="B68" s="41" t="s">
        <v>462</v>
      </c>
      <c r="C68" s="166"/>
      <c r="D68" s="166"/>
      <c r="E68" s="166"/>
      <c r="F68" s="166"/>
      <c r="G68" s="166"/>
      <c r="H68" s="166"/>
      <c r="I68" s="199"/>
      <c r="J68" s="268"/>
    </row>
    <row r="69" spans="1:10" ht="15">
      <c r="A69" s="16" t="s">
        <v>463</v>
      </c>
      <c r="B69" s="41" t="s">
        <v>464</v>
      </c>
      <c r="C69" s="166"/>
      <c r="D69" s="166"/>
      <c r="E69" s="166"/>
      <c r="F69" s="166"/>
      <c r="G69" s="166"/>
      <c r="H69" s="166"/>
      <c r="I69" s="199"/>
      <c r="J69" s="268"/>
    </row>
    <row r="70" spans="1:10" ht="15">
      <c r="A70" s="29" t="s">
        <v>465</v>
      </c>
      <c r="B70" s="41" t="s">
        <v>466</v>
      </c>
      <c r="C70" s="166"/>
      <c r="D70" s="166"/>
      <c r="E70" s="166"/>
      <c r="F70" s="166"/>
      <c r="G70" s="166"/>
      <c r="H70" s="166"/>
      <c r="I70" s="199"/>
      <c r="J70" s="268"/>
    </row>
    <row r="71" spans="1:10" ht="15">
      <c r="A71" s="16" t="s">
        <v>858</v>
      </c>
      <c r="B71" s="41" t="s">
        <v>467</v>
      </c>
      <c r="C71" s="166"/>
      <c r="D71" s="166"/>
      <c r="E71" s="166"/>
      <c r="F71" s="166"/>
      <c r="G71" s="166"/>
      <c r="H71" s="166"/>
      <c r="I71" s="199"/>
      <c r="J71" s="268"/>
    </row>
    <row r="72" spans="1:10" ht="15">
      <c r="A72" s="29" t="s">
        <v>192</v>
      </c>
      <c r="B72" s="41" t="s">
        <v>468</v>
      </c>
      <c r="C72" s="166"/>
      <c r="D72" s="166"/>
      <c r="E72" s="166"/>
      <c r="F72" s="166"/>
      <c r="G72" s="166"/>
      <c r="H72" s="166"/>
      <c r="I72" s="199"/>
      <c r="J72" s="268"/>
    </row>
    <row r="73" spans="1:10" ht="15">
      <c r="A73" s="29" t="s">
        <v>193</v>
      </c>
      <c r="B73" s="41" t="s">
        <v>468</v>
      </c>
      <c r="C73" s="166"/>
      <c r="D73" s="166"/>
      <c r="E73" s="166"/>
      <c r="F73" s="166"/>
      <c r="G73" s="166"/>
      <c r="H73" s="166"/>
      <c r="I73" s="199"/>
      <c r="J73" s="268"/>
    </row>
    <row r="74" spans="1:10" ht="15">
      <c r="A74" s="64" t="s">
        <v>818</v>
      </c>
      <c r="B74" s="67" t="s">
        <v>469</v>
      </c>
      <c r="C74" s="166"/>
      <c r="D74" s="166"/>
      <c r="E74" s="166"/>
      <c r="F74" s="166"/>
      <c r="G74" s="166"/>
      <c r="H74" s="166"/>
      <c r="I74" s="199"/>
      <c r="J74" s="268"/>
    </row>
    <row r="75" spans="1:10" ht="15.75">
      <c r="A75" s="83" t="s">
        <v>138</v>
      </c>
      <c r="B75" s="67"/>
      <c r="C75" s="166"/>
      <c r="D75" s="166"/>
      <c r="E75" s="166"/>
      <c r="F75" s="166"/>
      <c r="G75" s="166"/>
      <c r="H75" s="166"/>
      <c r="I75" s="199"/>
      <c r="J75" s="268"/>
    </row>
    <row r="76" spans="1:10" ht="15">
      <c r="A76" s="45" t="s">
        <v>470</v>
      </c>
      <c r="B76" s="41" t="s">
        <v>471</v>
      </c>
      <c r="C76" s="166"/>
      <c r="D76" s="166"/>
      <c r="E76" s="166"/>
      <c r="F76" s="166"/>
      <c r="G76" s="166"/>
      <c r="H76" s="166"/>
      <c r="I76" s="199"/>
      <c r="J76" s="268"/>
    </row>
    <row r="77" spans="1:10" ht="15">
      <c r="A77" s="45" t="s">
        <v>859</v>
      </c>
      <c r="B77" s="41" t="s">
        <v>472</v>
      </c>
      <c r="C77" s="166"/>
      <c r="D77" s="166"/>
      <c r="E77" s="166"/>
      <c r="F77" s="166"/>
      <c r="G77" s="166"/>
      <c r="H77" s="166"/>
      <c r="I77" s="199"/>
      <c r="J77" s="268"/>
    </row>
    <row r="78" spans="1:10" ht="15">
      <c r="A78" s="45" t="s">
        <v>474</v>
      </c>
      <c r="B78" s="41" t="s">
        <v>475</v>
      </c>
      <c r="C78" s="166"/>
      <c r="D78" s="166"/>
      <c r="E78" s="166">
        <v>1234400</v>
      </c>
      <c r="F78" s="166">
        <v>1234000</v>
      </c>
      <c r="G78" s="166">
        <v>1234400</v>
      </c>
      <c r="H78" s="166">
        <f>SUM(I78:J78)</f>
        <v>1234400</v>
      </c>
      <c r="I78" s="274">
        <v>1234400</v>
      </c>
      <c r="J78" s="268"/>
    </row>
    <row r="79" spans="1:10" ht="15">
      <c r="A79" s="45" t="s">
        <v>476</v>
      </c>
      <c r="B79" s="41" t="s">
        <v>477</v>
      </c>
      <c r="C79" s="166"/>
      <c r="D79" s="166"/>
      <c r="E79" s="166">
        <v>500000</v>
      </c>
      <c r="F79" s="166">
        <v>500000</v>
      </c>
      <c r="G79" s="166">
        <v>500000</v>
      </c>
      <c r="H79" s="166">
        <f>SUM(I79:J79)</f>
        <v>500000</v>
      </c>
      <c r="I79" s="274">
        <v>500000</v>
      </c>
      <c r="J79" s="268"/>
    </row>
    <row r="80" spans="1:10" ht="15">
      <c r="A80" s="6" t="s">
        <v>478</v>
      </c>
      <c r="B80" s="41" t="s">
        <v>479</v>
      </c>
      <c r="C80" s="166"/>
      <c r="D80" s="166"/>
      <c r="E80" s="166"/>
      <c r="F80" s="166"/>
      <c r="G80" s="166"/>
      <c r="H80" s="166"/>
      <c r="I80" s="199"/>
      <c r="J80" s="268"/>
    </row>
    <row r="81" spans="1:10" ht="15">
      <c r="A81" s="6" t="s">
        <v>480</v>
      </c>
      <c r="B81" s="41" t="s">
        <v>481</v>
      </c>
      <c r="C81" s="166"/>
      <c r="D81" s="166"/>
      <c r="E81" s="166"/>
      <c r="F81" s="166"/>
      <c r="G81" s="166"/>
      <c r="H81" s="166"/>
      <c r="I81" s="199"/>
      <c r="J81" s="268"/>
    </row>
    <row r="82" spans="1:10" ht="15">
      <c r="A82" s="6" t="s">
        <v>482</v>
      </c>
      <c r="B82" s="41" t="s">
        <v>483</v>
      </c>
      <c r="C82" s="166"/>
      <c r="D82" s="166"/>
      <c r="E82" s="166">
        <v>468281</v>
      </c>
      <c r="F82" s="166">
        <v>468681</v>
      </c>
      <c r="G82" s="166">
        <v>468281</v>
      </c>
      <c r="H82" s="166">
        <f>SUM(I82:J82)</f>
        <v>468281</v>
      </c>
      <c r="I82" s="274">
        <v>468281</v>
      </c>
      <c r="J82" s="268"/>
    </row>
    <row r="83" spans="1:10" ht="15">
      <c r="A83" s="65" t="s">
        <v>820</v>
      </c>
      <c r="B83" s="67" t="s">
        <v>484</v>
      </c>
      <c r="C83" s="166"/>
      <c r="D83" s="166"/>
      <c r="E83" s="166">
        <f>SUM(E76:E82)</f>
        <v>2202681</v>
      </c>
      <c r="F83" s="166">
        <f>SUM(F76:F82)</f>
        <v>2202681</v>
      </c>
      <c r="G83" s="166">
        <f>SUM(G76:G82)</f>
        <v>2202681</v>
      </c>
      <c r="H83" s="166">
        <f>SUM(I83:J83)</f>
        <v>2202681</v>
      </c>
      <c r="I83" s="199">
        <f>SUM(I76:I82)</f>
        <v>2202681</v>
      </c>
      <c r="J83" s="268"/>
    </row>
    <row r="84" spans="1:10" ht="15">
      <c r="A84" s="17" t="s">
        <v>485</v>
      </c>
      <c r="B84" s="41" t="s">
        <v>486</v>
      </c>
      <c r="C84" s="166"/>
      <c r="D84" s="166"/>
      <c r="E84" s="166"/>
      <c r="F84" s="166"/>
      <c r="G84" s="166"/>
      <c r="H84" s="166"/>
      <c r="I84" s="199"/>
      <c r="J84" s="268"/>
    </row>
    <row r="85" spans="1:10" ht="15">
      <c r="A85" s="17" t="s">
        <v>487</v>
      </c>
      <c r="B85" s="41" t="s">
        <v>488</v>
      </c>
      <c r="C85" s="166"/>
      <c r="D85" s="166"/>
      <c r="E85" s="166"/>
      <c r="F85" s="166"/>
      <c r="G85" s="166"/>
      <c r="H85" s="166"/>
      <c r="I85" s="199"/>
      <c r="J85" s="268"/>
    </row>
    <row r="86" spans="1:10" ht="15">
      <c r="A86" s="17" t="s">
        <v>489</v>
      </c>
      <c r="B86" s="41" t="s">
        <v>490</v>
      </c>
      <c r="C86" s="166"/>
      <c r="D86" s="166"/>
      <c r="E86" s="166"/>
      <c r="F86" s="166"/>
      <c r="G86" s="166"/>
      <c r="H86" s="166"/>
      <c r="I86" s="199"/>
      <c r="J86" s="268"/>
    </row>
    <row r="87" spans="1:10" ht="15">
      <c r="A87" s="17" t="s">
        <v>491</v>
      </c>
      <c r="B87" s="41" t="s">
        <v>492</v>
      </c>
      <c r="C87" s="166"/>
      <c r="D87" s="166"/>
      <c r="E87" s="166"/>
      <c r="F87" s="166"/>
      <c r="G87" s="166"/>
      <c r="H87" s="166"/>
      <c r="I87" s="199"/>
      <c r="J87" s="268"/>
    </row>
    <row r="88" spans="1:10" ht="15">
      <c r="A88" s="64" t="s">
        <v>821</v>
      </c>
      <c r="B88" s="67" t="s">
        <v>493</v>
      </c>
      <c r="C88" s="166"/>
      <c r="D88" s="166"/>
      <c r="E88" s="166"/>
      <c r="F88" s="166"/>
      <c r="G88" s="166"/>
      <c r="H88" s="166"/>
      <c r="I88" s="199"/>
      <c r="J88" s="268"/>
    </row>
    <row r="89" spans="1:10" ht="15">
      <c r="A89" s="17" t="s">
        <v>494</v>
      </c>
      <c r="B89" s="41" t="s">
        <v>495</v>
      </c>
      <c r="C89" s="166"/>
      <c r="D89" s="166"/>
      <c r="E89" s="166"/>
      <c r="F89" s="166"/>
      <c r="G89" s="166"/>
      <c r="H89" s="166"/>
      <c r="I89" s="199"/>
      <c r="J89" s="268"/>
    </row>
    <row r="90" spans="1:10" ht="15">
      <c r="A90" s="17" t="s">
        <v>900</v>
      </c>
      <c r="B90" s="41" t="s">
        <v>496</v>
      </c>
      <c r="C90" s="166"/>
      <c r="D90" s="166"/>
      <c r="E90" s="166"/>
      <c r="F90" s="166"/>
      <c r="G90" s="166"/>
      <c r="H90" s="166"/>
      <c r="I90" s="199"/>
      <c r="J90" s="268"/>
    </row>
    <row r="91" spans="1:10" ht="15">
      <c r="A91" s="17" t="s">
        <v>901</v>
      </c>
      <c r="B91" s="41" t="s">
        <v>497</v>
      </c>
      <c r="C91" s="166"/>
      <c r="D91" s="166"/>
      <c r="E91" s="166"/>
      <c r="F91" s="166"/>
      <c r="G91" s="166"/>
      <c r="H91" s="166"/>
      <c r="I91" s="199"/>
      <c r="J91" s="268"/>
    </row>
    <row r="92" spans="1:10" ht="15">
      <c r="A92" s="17" t="s">
        <v>902</v>
      </c>
      <c r="B92" s="41" t="s">
        <v>498</v>
      </c>
      <c r="C92" s="166"/>
      <c r="D92" s="166"/>
      <c r="E92" s="166"/>
      <c r="F92" s="166"/>
      <c r="G92" s="166"/>
      <c r="H92" s="166"/>
      <c r="I92" s="199"/>
      <c r="J92" s="268"/>
    </row>
    <row r="93" spans="1:10" ht="15">
      <c r="A93" s="17" t="s">
        <v>903</v>
      </c>
      <c r="B93" s="41" t="s">
        <v>499</v>
      </c>
      <c r="C93" s="166"/>
      <c r="D93" s="166"/>
      <c r="E93" s="166"/>
      <c r="F93" s="166"/>
      <c r="G93" s="166"/>
      <c r="H93" s="166"/>
      <c r="I93" s="199"/>
      <c r="J93" s="268"/>
    </row>
    <row r="94" spans="1:10" ht="15">
      <c r="A94" s="17" t="s">
        <v>904</v>
      </c>
      <c r="B94" s="41" t="s">
        <v>500</v>
      </c>
      <c r="C94" s="166"/>
      <c r="D94" s="166"/>
      <c r="E94" s="166"/>
      <c r="F94" s="166"/>
      <c r="G94" s="166"/>
      <c r="H94" s="166"/>
      <c r="I94" s="199"/>
      <c r="J94" s="268"/>
    </row>
    <row r="95" spans="1:10" ht="15">
      <c r="A95" s="17" t="s">
        <v>501</v>
      </c>
      <c r="B95" s="41" t="s">
        <v>502</v>
      </c>
      <c r="C95" s="166"/>
      <c r="D95" s="166"/>
      <c r="E95" s="166"/>
      <c r="F95" s="166"/>
      <c r="G95" s="166"/>
      <c r="H95" s="166"/>
      <c r="I95" s="199"/>
      <c r="J95" s="268"/>
    </row>
    <row r="96" spans="1:10" ht="15">
      <c r="A96" s="17" t="s">
        <v>905</v>
      </c>
      <c r="B96" s="41" t="s">
        <v>503</v>
      </c>
      <c r="C96" s="166"/>
      <c r="D96" s="166"/>
      <c r="E96" s="166"/>
      <c r="F96" s="166"/>
      <c r="G96" s="166"/>
      <c r="H96" s="166"/>
      <c r="I96" s="199"/>
      <c r="J96" s="268"/>
    </row>
    <row r="97" spans="1:10" ht="15">
      <c r="A97" s="64" t="s">
        <v>822</v>
      </c>
      <c r="B97" s="67" t="s">
        <v>504</v>
      </c>
      <c r="C97" s="166"/>
      <c r="D97" s="166"/>
      <c r="E97" s="166"/>
      <c r="F97" s="166"/>
      <c r="G97" s="166"/>
      <c r="H97" s="166"/>
      <c r="I97" s="199"/>
      <c r="J97" s="268"/>
    </row>
    <row r="98" spans="1:10" ht="15.75">
      <c r="A98" s="83" t="s">
        <v>137</v>
      </c>
      <c r="B98" s="67"/>
      <c r="C98" s="166"/>
      <c r="D98" s="166"/>
      <c r="E98" s="166"/>
      <c r="F98" s="166"/>
      <c r="G98" s="166"/>
      <c r="H98" s="166"/>
      <c r="I98" s="199"/>
      <c r="J98" s="268"/>
    </row>
    <row r="99" spans="1:10" ht="15.75">
      <c r="A99" s="46" t="s">
        <v>913</v>
      </c>
      <c r="B99" s="47" t="s">
        <v>505</v>
      </c>
      <c r="C99" s="166">
        <f>SUM(C25+C26+C51+C60+C74+C83+C88+C97)</f>
        <v>53087123</v>
      </c>
      <c r="D99" s="166"/>
      <c r="E99" s="166">
        <f>SUM(E25+E26+E51+E60+E74+E83+E88+E97)</f>
        <v>39330105</v>
      </c>
      <c r="F99" s="166">
        <f>SUM(F25+F26+F51+F60+F74+F83+F88+F97)</f>
        <v>90688639</v>
      </c>
      <c r="G99" s="166">
        <f>SUM(G25+G26+G51+G60+G74+G83+G88+G97)</f>
        <v>92417228</v>
      </c>
      <c r="H99" s="166">
        <f>SUM(I99:J99)</f>
        <v>93495393</v>
      </c>
      <c r="I99" s="199">
        <f>SUM(I25+I26+I51+I60+I74+I83+I88+I97)</f>
        <v>40223866</v>
      </c>
      <c r="J99" s="268">
        <f>SUM(J25+J26+J51+J60+J74+J83+J88+J97)</f>
        <v>53271527</v>
      </c>
    </row>
    <row r="100" spans="1:25" ht="15">
      <c r="A100" s="17" t="s">
        <v>906</v>
      </c>
      <c r="B100" s="5" t="s">
        <v>506</v>
      </c>
      <c r="C100" s="169"/>
      <c r="D100" s="169"/>
      <c r="E100" s="169"/>
      <c r="F100" s="169"/>
      <c r="G100" s="169"/>
      <c r="H100" s="169"/>
      <c r="I100" s="275"/>
      <c r="J100" s="269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>
      <c r="A101" s="17" t="s">
        <v>509</v>
      </c>
      <c r="B101" s="5" t="s">
        <v>510</v>
      </c>
      <c r="C101" s="169"/>
      <c r="D101" s="169"/>
      <c r="E101" s="169"/>
      <c r="F101" s="169"/>
      <c r="G101" s="169"/>
      <c r="H101" s="169"/>
      <c r="I101" s="275"/>
      <c r="J101" s="269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17" t="s">
        <v>907</v>
      </c>
      <c r="B102" s="5" t="s">
        <v>511</v>
      </c>
      <c r="C102" s="169"/>
      <c r="D102" s="169"/>
      <c r="E102" s="169"/>
      <c r="F102" s="169"/>
      <c r="G102" s="169"/>
      <c r="H102" s="169"/>
      <c r="I102" s="275"/>
      <c r="J102" s="269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4"/>
      <c r="Y102" s="34"/>
    </row>
    <row r="103" spans="1:25" ht="15">
      <c r="A103" s="20" t="s">
        <v>829</v>
      </c>
      <c r="B103" s="9" t="s">
        <v>513</v>
      </c>
      <c r="C103" s="171"/>
      <c r="D103" s="171"/>
      <c r="E103" s="171"/>
      <c r="F103" s="171"/>
      <c r="G103" s="171"/>
      <c r="H103" s="171"/>
      <c r="I103" s="276"/>
      <c r="J103" s="270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  <c r="Y103" s="34"/>
    </row>
    <row r="104" spans="1:25" ht="15">
      <c r="A104" s="48" t="s">
        <v>908</v>
      </c>
      <c r="B104" s="5" t="s">
        <v>514</v>
      </c>
      <c r="C104" s="173"/>
      <c r="D104" s="173"/>
      <c r="E104" s="173"/>
      <c r="F104" s="173"/>
      <c r="G104" s="173"/>
      <c r="H104" s="173"/>
      <c r="I104" s="277"/>
      <c r="J104" s="271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>
      <c r="A105" s="48" t="s">
        <v>835</v>
      </c>
      <c r="B105" s="5" t="s">
        <v>517</v>
      </c>
      <c r="C105" s="173"/>
      <c r="D105" s="173"/>
      <c r="E105" s="173"/>
      <c r="F105" s="173"/>
      <c r="G105" s="173"/>
      <c r="H105" s="173"/>
      <c r="I105" s="277"/>
      <c r="J105" s="271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4"/>
      <c r="Y105" s="34"/>
    </row>
    <row r="106" spans="1:25" ht="15">
      <c r="A106" s="17" t="s">
        <v>518</v>
      </c>
      <c r="B106" s="5" t="s">
        <v>519</v>
      </c>
      <c r="C106" s="169"/>
      <c r="D106" s="169"/>
      <c r="E106" s="169"/>
      <c r="F106" s="169"/>
      <c r="G106" s="169"/>
      <c r="H106" s="169"/>
      <c r="I106" s="275"/>
      <c r="J106" s="269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7" t="s">
        <v>909</v>
      </c>
      <c r="B107" s="5" t="s">
        <v>520</v>
      </c>
      <c r="C107" s="169"/>
      <c r="D107" s="169"/>
      <c r="E107" s="169"/>
      <c r="F107" s="169"/>
      <c r="G107" s="169"/>
      <c r="H107" s="169"/>
      <c r="I107" s="275"/>
      <c r="J107" s="269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4"/>
      <c r="Y107" s="34"/>
    </row>
    <row r="108" spans="1:25" ht="15">
      <c r="A108" s="18" t="s">
        <v>832</v>
      </c>
      <c r="B108" s="9" t="s">
        <v>521</v>
      </c>
      <c r="C108" s="175"/>
      <c r="D108" s="175"/>
      <c r="E108" s="175"/>
      <c r="F108" s="175"/>
      <c r="G108" s="175"/>
      <c r="H108" s="175"/>
      <c r="I108" s="278"/>
      <c r="J108" s="272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4"/>
      <c r="Y108" s="34"/>
    </row>
    <row r="109" spans="1:25" ht="15">
      <c r="A109" s="48" t="s">
        <v>522</v>
      </c>
      <c r="B109" s="5" t="s">
        <v>523</v>
      </c>
      <c r="C109" s="173"/>
      <c r="D109" s="173"/>
      <c r="E109" s="173"/>
      <c r="F109" s="173"/>
      <c r="G109" s="173"/>
      <c r="H109" s="173"/>
      <c r="I109" s="277"/>
      <c r="J109" s="271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48" t="s">
        <v>524</v>
      </c>
      <c r="B110" s="5" t="s">
        <v>525</v>
      </c>
      <c r="C110" s="173"/>
      <c r="D110" s="173"/>
      <c r="E110" s="173"/>
      <c r="F110" s="173"/>
      <c r="G110" s="173"/>
      <c r="H110" s="173"/>
      <c r="I110" s="277"/>
      <c r="J110" s="271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18" t="s">
        <v>526</v>
      </c>
      <c r="B111" s="9" t="s">
        <v>527</v>
      </c>
      <c r="C111" s="173"/>
      <c r="D111" s="173"/>
      <c r="E111" s="173"/>
      <c r="F111" s="173"/>
      <c r="G111" s="173"/>
      <c r="H111" s="173"/>
      <c r="I111" s="277"/>
      <c r="J111" s="27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>
      <c r="A112" s="48" t="s">
        <v>528</v>
      </c>
      <c r="B112" s="5" t="s">
        <v>529</v>
      </c>
      <c r="C112" s="173"/>
      <c r="D112" s="173"/>
      <c r="E112" s="173"/>
      <c r="F112" s="173"/>
      <c r="G112" s="173"/>
      <c r="H112" s="173"/>
      <c r="I112" s="277"/>
      <c r="J112" s="271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530</v>
      </c>
      <c r="B113" s="5" t="s">
        <v>531</v>
      </c>
      <c r="C113" s="173"/>
      <c r="D113" s="173"/>
      <c r="E113" s="173"/>
      <c r="F113" s="173"/>
      <c r="G113" s="173"/>
      <c r="H113" s="173"/>
      <c r="I113" s="277"/>
      <c r="J113" s="271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8" t="s">
        <v>532</v>
      </c>
      <c r="B114" s="5" t="s">
        <v>533</v>
      </c>
      <c r="C114" s="173"/>
      <c r="D114" s="173"/>
      <c r="E114" s="173"/>
      <c r="F114" s="173"/>
      <c r="G114" s="173"/>
      <c r="H114" s="173"/>
      <c r="I114" s="277"/>
      <c r="J114" s="271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4"/>
      <c r="Y114" s="34"/>
    </row>
    <row r="115" spans="1:25" ht="15">
      <c r="A115" s="49" t="s">
        <v>833</v>
      </c>
      <c r="B115" s="50" t="s">
        <v>534</v>
      </c>
      <c r="C115" s="175"/>
      <c r="D115" s="175"/>
      <c r="E115" s="175"/>
      <c r="F115" s="175"/>
      <c r="G115" s="175"/>
      <c r="H115" s="175"/>
      <c r="I115" s="278"/>
      <c r="J115" s="272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4"/>
      <c r="Y115" s="34"/>
    </row>
    <row r="116" spans="1:25" ht="15">
      <c r="A116" s="17" t="s">
        <v>537</v>
      </c>
      <c r="B116" s="5" t="s">
        <v>538</v>
      </c>
      <c r="C116" s="169"/>
      <c r="D116" s="169"/>
      <c r="E116" s="169"/>
      <c r="F116" s="169"/>
      <c r="G116" s="169"/>
      <c r="H116" s="169"/>
      <c r="I116" s="275"/>
      <c r="J116" s="269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>
      <c r="A117" s="48" t="s">
        <v>910</v>
      </c>
      <c r="B117" s="5" t="s">
        <v>539</v>
      </c>
      <c r="C117" s="173"/>
      <c r="D117" s="173"/>
      <c r="E117" s="173"/>
      <c r="F117" s="173"/>
      <c r="G117" s="173"/>
      <c r="H117" s="173"/>
      <c r="I117" s="277"/>
      <c r="J117" s="271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>
      <c r="A118" s="48" t="s">
        <v>838</v>
      </c>
      <c r="B118" s="5" t="s">
        <v>540</v>
      </c>
      <c r="C118" s="173"/>
      <c r="D118" s="173"/>
      <c r="E118" s="173"/>
      <c r="F118" s="173"/>
      <c r="G118" s="173"/>
      <c r="H118" s="173"/>
      <c r="I118" s="277"/>
      <c r="J118" s="271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839</v>
      </c>
      <c r="B119" s="50" t="s">
        <v>544</v>
      </c>
      <c r="C119" s="175"/>
      <c r="D119" s="175"/>
      <c r="E119" s="175"/>
      <c r="F119" s="175"/>
      <c r="G119" s="175"/>
      <c r="H119" s="175"/>
      <c r="I119" s="278"/>
      <c r="J119" s="272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545</v>
      </c>
      <c r="B120" s="5" t="s">
        <v>546</v>
      </c>
      <c r="C120" s="169"/>
      <c r="D120" s="169"/>
      <c r="E120" s="169"/>
      <c r="F120" s="169"/>
      <c r="G120" s="169"/>
      <c r="H120" s="169"/>
      <c r="I120" s="275"/>
      <c r="J120" s="269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5.75">
      <c r="A121" s="51" t="s">
        <v>914</v>
      </c>
      <c r="B121" s="52" t="s">
        <v>547</v>
      </c>
      <c r="C121" s="175"/>
      <c r="D121" s="175"/>
      <c r="E121" s="175">
        <v>0</v>
      </c>
      <c r="F121" s="175"/>
      <c r="G121" s="175"/>
      <c r="H121" s="175"/>
      <c r="I121" s="278"/>
      <c r="J121" s="272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5.75">
      <c r="A122" s="56" t="s">
        <v>29</v>
      </c>
      <c r="B122" s="57"/>
      <c r="C122" s="167">
        <v>53087123</v>
      </c>
      <c r="D122" s="167"/>
      <c r="E122" s="167">
        <v>39330105</v>
      </c>
      <c r="F122" s="167">
        <v>90688639</v>
      </c>
      <c r="G122" s="167">
        <v>92417228</v>
      </c>
      <c r="H122" s="167">
        <f>SUM(I122:J122)</f>
        <v>93495393</v>
      </c>
      <c r="I122" s="266">
        <v>40223866</v>
      </c>
      <c r="J122" s="273">
        <v>53271527</v>
      </c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187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4">
    <mergeCell ref="A1:H1"/>
    <mergeCell ref="A2:H2"/>
    <mergeCell ref="A3:H3"/>
    <mergeCell ref="A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117" t="s">
        <v>256</v>
      </c>
      <c r="B1" s="118"/>
      <c r="C1" s="118"/>
      <c r="D1" s="118"/>
      <c r="E1" s="118"/>
      <c r="F1" s="118"/>
      <c r="G1" s="118"/>
    </row>
    <row r="2" spans="1:10" ht="30" customHeight="1">
      <c r="A2" s="302" t="s">
        <v>94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9" ht="43.5" customHeight="1">
      <c r="A3" s="303" t="s">
        <v>260</v>
      </c>
      <c r="B3" s="303"/>
      <c r="C3" s="303"/>
      <c r="D3" s="303"/>
      <c r="E3" s="303"/>
      <c r="F3" s="303"/>
      <c r="G3" s="303"/>
      <c r="H3" s="303"/>
      <c r="I3" s="303"/>
    </row>
    <row r="5" ht="26.25">
      <c r="A5" s="105" t="s">
        <v>332</v>
      </c>
    </row>
    <row r="6" ht="26.25">
      <c r="A6" s="106" t="s">
        <v>257</v>
      </c>
    </row>
    <row r="7" ht="15">
      <c r="A7" s="106" t="s">
        <v>258</v>
      </c>
    </row>
    <row r="8" ht="15">
      <c r="A8" s="107" t="s">
        <v>259</v>
      </c>
    </row>
    <row r="10" ht="15.75">
      <c r="A10" s="138" t="s">
        <v>322</v>
      </c>
    </row>
    <row r="11" ht="15.75">
      <c r="A11" s="138" t="s">
        <v>323</v>
      </c>
    </row>
    <row r="12" ht="15.75">
      <c r="A12" s="139" t="s">
        <v>324</v>
      </c>
    </row>
    <row r="13" ht="15.75">
      <c r="A13" s="139" t="s">
        <v>325</v>
      </c>
    </row>
    <row r="14" ht="15.75">
      <c r="A14" s="139" t="s">
        <v>326</v>
      </c>
    </row>
    <row r="15" ht="15.75">
      <c r="A15" s="139" t="s">
        <v>327</v>
      </c>
    </row>
    <row r="16" ht="15.75">
      <c r="A16" s="139" t="s">
        <v>328</v>
      </c>
    </row>
    <row r="17" ht="15.75">
      <c r="A17" s="139" t="s">
        <v>329</v>
      </c>
    </row>
    <row r="18" ht="15.75">
      <c r="A18" s="139"/>
    </row>
    <row r="19" ht="15">
      <c r="A19" s="4" t="s">
        <v>233</v>
      </c>
    </row>
    <row r="20" spans="1:10" ht="78.75" customHeight="1">
      <c r="A20" s="2" t="s">
        <v>357</v>
      </c>
      <c r="B20" s="3" t="s">
        <v>358</v>
      </c>
      <c r="C20" s="84" t="s">
        <v>333</v>
      </c>
      <c r="D20" s="84" t="s">
        <v>334</v>
      </c>
      <c r="E20" s="84" t="s">
        <v>335</v>
      </c>
      <c r="F20" s="84" t="s">
        <v>336</v>
      </c>
      <c r="G20" s="84" t="s">
        <v>205</v>
      </c>
      <c r="H20" s="84" t="s">
        <v>211</v>
      </c>
      <c r="I20" s="84" t="s">
        <v>212</v>
      </c>
      <c r="J20" s="84" t="s">
        <v>337</v>
      </c>
    </row>
    <row r="21" spans="1:10" ht="15">
      <c r="A21" s="29" t="s">
        <v>23</v>
      </c>
      <c r="B21" s="5" t="s">
        <v>670</v>
      </c>
      <c r="C21" s="53"/>
      <c r="D21" s="53"/>
      <c r="E21" s="89"/>
      <c r="F21" s="89"/>
      <c r="G21" s="53"/>
      <c r="H21" s="53"/>
      <c r="I21" s="53"/>
      <c r="J21" s="38"/>
    </row>
    <row r="22" spans="1:10" ht="15">
      <c r="A22" s="69" t="s">
        <v>507</v>
      </c>
      <c r="B22" s="69" t="s">
        <v>670</v>
      </c>
      <c r="C22" s="53"/>
      <c r="D22" s="53"/>
      <c r="E22" s="53"/>
      <c r="F22" s="53"/>
      <c r="G22" s="53"/>
      <c r="H22" s="53"/>
      <c r="I22" s="53"/>
      <c r="J22" s="38"/>
    </row>
    <row r="23" spans="1:10" ht="15">
      <c r="A23" s="16" t="s">
        <v>671</v>
      </c>
      <c r="B23" s="5" t="s">
        <v>672</v>
      </c>
      <c r="C23" s="53"/>
      <c r="D23" s="53"/>
      <c r="E23" s="53"/>
      <c r="F23" s="53"/>
      <c r="G23" s="53"/>
      <c r="H23" s="53"/>
      <c r="I23" s="53"/>
      <c r="J23" s="38"/>
    </row>
    <row r="24" spans="1:10" ht="15">
      <c r="A24" s="29" t="s">
        <v>90</v>
      </c>
      <c r="B24" s="5" t="s">
        <v>673</v>
      </c>
      <c r="C24" s="53"/>
      <c r="D24" s="53"/>
      <c r="E24" s="53"/>
      <c r="F24" s="53"/>
      <c r="G24" s="53"/>
      <c r="H24" s="53"/>
      <c r="I24" s="53"/>
      <c r="J24" s="38"/>
    </row>
    <row r="25" spans="1:10" ht="15">
      <c r="A25" s="69" t="s">
        <v>507</v>
      </c>
      <c r="B25" s="69" t="s">
        <v>673</v>
      </c>
      <c r="C25" s="53"/>
      <c r="D25" s="53"/>
      <c r="E25" s="53"/>
      <c r="F25" s="53"/>
      <c r="G25" s="53"/>
      <c r="H25" s="53"/>
      <c r="I25" s="53"/>
      <c r="J25" s="38"/>
    </row>
    <row r="26" spans="1:10" ht="15">
      <c r="A26" s="15" t="s">
        <v>43</v>
      </c>
      <c r="B26" s="9" t="s">
        <v>674</v>
      </c>
      <c r="C26" s="53"/>
      <c r="D26" s="53"/>
      <c r="E26" s="53"/>
      <c r="F26" s="53"/>
      <c r="G26" s="53"/>
      <c r="H26" s="53"/>
      <c r="I26" s="53"/>
      <c r="J26" s="38"/>
    </row>
    <row r="27" spans="1:10" ht="15">
      <c r="A27" s="16" t="s">
        <v>91</v>
      </c>
      <c r="B27" s="5" t="s">
        <v>675</v>
      </c>
      <c r="C27" s="53"/>
      <c r="D27" s="53"/>
      <c r="E27" s="53"/>
      <c r="F27" s="53"/>
      <c r="G27" s="53"/>
      <c r="H27" s="53"/>
      <c r="I27" s="53"/>
      <c r="J27" s="38"/>
    </row>
    <row r="28" spans="1:10" ht="15">
      <c r="A28" s="69" t="s">
        <v>515</v>
      </c>
      <c r="B28" s="69" t="s">
        <v>675</v>
      </c>
      <c r="C28" s="53"/>
      <c r="D28" s="53"/>
      <c r="E28" s="53"/>
      <c r="F28" s="53"/>
      <c r="G28" s="53"/>
      <c r="H28" s="53"/>
      <c r="I28" s="53"/>
      <c r="J28" s="38"/>
    </row>
    <row r="29" spans="1:10" ht="15">
      <c r="A29" s="29" t="s">
        <v>676</v>
      </c>
      <c r="B29" s="5" t="s">
        <v>677</v>
      </c>
      <c r="C29" s="53"/>
      <c r="D29" s="53"/>
      <c r="E29" s="53"/>
      <c r="F29" s="53"/>
      <c r="G29" s="53"/>
      <c r="H29" s="53"/>
      <c r="I29" s="53"/>
      <c r="J29" s="38"/>
    </row>
    <row r="30" spans="1:10" ht="15">
      <c r="A30" s="17" t="s">
        <v>92</v>
      </c>
      <c r="B30" s="5" t="s">
        <v>678</v>
      </c>
      <c r="C30" s="38"/>
      <c r="D30" s="38"/>
      <c r="E30" s="38"/>
      <c r="F30" s="38"/>
      <c r="G30" s="38"/>
      <c r="H30" s="38"/>
      <c r="I30" s="38"/>
      <c r="J30" s="38"/>
    </row>
    <row r="31" spans="1:10" ht="15">
      <c r="A31" s="69" t="s">
        <v>516</v>
      </c>
      <c r="B31" s="69" t="s">
        <v>678</v>
      </c>
      <c r="C31" s="38"/>
      <c r="D31" s="38"/>
      <c r="E31" s="38"/>
      <c r="F31" s="38"/>
      <c r="G31" s="38"/>
      <c r="H31" s="38"/>
      <c r="I31" s="38"/>
      <c r="J31" s="38"/>
    </row>
    <row r="32" spans="1:10" ht="15">
      <c r="A32" s="29" t="s">
        <v>679</v>
      </c>
      <c r="B32" s="5" t="s">
        <v>680</v>
      </c>
      <c r="C32" s="38"/>
      <c r="D32" s="38"/>
      <c r="E32" s="38"/>
      <c r="F32" s="38"/>
      <c r="G32" s="38"/>
      <c r="H32" s="38"/>
      <c r="I32" s="38"/>
      <c r="J32" s="38"/>
    </row>
    <row r="33" spans="1:10" ht="15">
      <c r="A33" s="30" t="s">
        <v>44</v>
      </c>
      <c r="B33" s="9" t="s">
        <v>681</v>
      </c>
      <c r="C33" s="38"/>
      <c r="D33" s="38"/>
      <c r="E33" s="38"/>
      <c r="F33" s="38"/>
      <c r="G33" s="38"/>
      <c r="H33" s="38"/>
      <c r="I33" s="38"/>
      <c r="J33" s="38"/>
    </row>
    <row r="34" spans="1:10" ht="15">
      <c r="A34" s="16" t="s">
        <v>696</v>
      </c>
      <c r="B34" s="5" t="s">
        <v>697</v>
      </c>
      <c r="C34" s="38"/>
      <c r="D34" s="38"/>
      <c r="E34" s="38"/>
      <c r="F34" s="38"/>
      <c r="G34" s="38"/>
      <c r="H34" s="38"/>
      <c r="I34" s="38"/>
      <c r="J34" s="38"/>
    </row>
    <row r="35" spans="1:10" ht="15">
      <c r="A35" s="17" t="s">
        <v>698</v>
      </c>
      <c r="B35" s="5" t="s">
        <v>699</v>
      </c>
      <c r="C35" s="38"/>
      <c r="D35" s="38"/>
      <c r="E35" s="38"/>
      <c r="F35" s="38"/>
      <c r="G35" s="38"/>
      <c r="H35" s="38"/>
      <c r="I35" s="38"/>
      <c r="J35" s="38"/>
    </row>
    <row r="36" spans="1:10" ht="15">
      <c r="A36" s="29" t="s">
        <v>700</v>
      </c>
      <c r="B36" s="5" t="s">
        <v>701</v>
      </c>
      <c r="C36" s="38"/>
      <c r="D36" s="38"/>
      <c r="E36" s="38"/>
      <c r="F36" s="38"/>
      <c r="G36" s="38"/>
      <c r="H36" s="38"/>
      <c r="I36" s="38"/>
      <c r="J36" s="38"/>
    </row>
    <row r="37" spans="1:10" ht="15">
      <c r="A37" s="29" t="s">
        <v>28</v>
      </c>
      <c r="B37" s="5" t="s">
        <v>702</v>
      </c>
      <c r="C37" s="38"/>
      <c r="D37" s="38"/>
      <c r="E37" s="38"/>
      <c r="F37" s="38"/>
      <c r="G37" s="38"/>
      <c r="H37" s="38"/>
      <c r="I37" s="38"/>
      <c r="J37" s="38"/>
    </row>
    <row r="38" spans="1:10" ht="15">
      <c r="A38" s="69" t="s">
        <v>541</v>
      </c>
      <c r="B38" s="69" t="s">
        <v>702</v>
      </c>
      <c r="C38" s="38"/>
      <c r="D38" s="38"/>
      <c r="E38" s="38"/>
      <c r="F38" s="38"/>
      <c r="G38" s="38"/>
      <c r="H38" s="38"/>
      <c r="I38" s="38"/>
      <c r="J38" s="38"/>
    </row>
    <row r="39" spans="1:10" ht="15">
      <c r="A39" s="69" t="s">
        <v>542</v>
      </c>
      <c r="B39" s="69" t="s">
        <v>702</v>
      </c>
      <c r="C39" s="38"/>
      <c r="D39" s="38"/>
      <c r="E39" s="38"/>
      <c r="F39" s="38"/>
      <c r="G39" s="38"/>
      <c r="H39" s="38"/>
      <c r="I39" s="38"/>
      <c r="J39" s="38"/>
    </row>
    <row r="40" spans="1:10" ht="15">
      <c r="A40" s="77" t="s">
        <v>543</v>
      </c>
      <c r="B40" s="77" t="s">
        <v>702</v>
      </c>
      <c r="C40" s="38"/>
      <c r="D40" s="38"/>
      <c r="E40" s="38"/>
      <c r="F40" s="38"/>
      <c r="G40" s="38"/>
      <c r="H40" s="38"/>
      <c r="I40" s="38"/>
      <c r="J40" s="38"/>
    </row>
    <row r="41" spans="1:10" ht="15">
      <c r="A41" s="78" t="s">
        <v>47</v>
      </c>
      <c r="B41" s="50" t="s">
        <v>703</v>
      </c>
      <c r="C41" s="38"/>
      <c r="D41" s="38"/>
      <c r="E41" s="38"/>
      <c r="F41" s="38"/>
      <c r="G41" s="38"/>
      <c r="H41" s="38"/>
      <c r="I41" s="38"/>
      <c r="J41" s="38"/>
    </row>
    <row r="42" spans="1:10" ht="15">
      <c r="A42" s="140"/>
      <c r="B42" s="141"/>
      <c r="C42" s="34"/>
      <c r="D42" s="34"/>
      <c r="E42" s="34"/>
      <c r="F42" s="34"/>
      <c r="G42" s="34"/>
      <c r="H42" s="34"/>
      <c r="I42" s="34"/>
      <c r="J42" s="34"/>
    </row>
    <row r="43" spans="1:10" ht="15">
      <c r="A43" s="140"/>
      <c r="B43" s="141"/>
      <c r="C43" s="34"/>
      <c r="D43" s="34"/>
      <c r="E43" s="34"/>
      <c r="F43" s="34"/>
      <c r="G43" s="34"/>
      <c r="H43" s="34"/>
      <c r="I43" s="34"/>
      <c r="J43" s="34"/>
    </row>
    <row r="44" spans="1:2" ht="15">
      <c r="A44" s="140"/>
      <c r="B44" s="141"/>
    </row>
    <row r="45" spans="1:6" ht="25.5">
      <c r="A45" s="2" t="s">
        <v>357</v>
      </c>
      <c r="B45" s="3" t="s">
        <v>358</v>
      </c>
      <c r="C45" s="84" t="s">
        <v>205</v>
      </c>
      <c r="D45" s="84" t="s">
        <v>211</v>
      </c>
      <c r="E45" s="84" t="s">
        <v>212</v>
      </c>
      <c r="F45" s="84" t="s">
        <v>337</v>
      </c>
    </row>
    <row r="46" spans="1:6" ht="15.75">
      <c r="A46" s="142" t="s">
        <v>330</v>
      </c>
      <c r="B46" s="50"/>
      <c r="C46" s="38"/>
      <c r="D46" s="38"/>
      <c r="E46" s="38"/>
      <c r="F46" s="38"/>
    </row>
    <row r="47" spans="1:6" ht="15.75">
      <c r="A47" s="143" t="s">
        <v>324</v>
      </c>
      <c r="B47" s="50"/>
      <c r="C47" s="38"/>
      <c r="D47" s="38"/>
      <c r="E47" s="38"/>
      <c r="F47" s="38"/>
    </row>
    <row r="48" spans="1:6" ht="31.5">
      <c r="A48" s="143" t="s">
        <v>325</v>
      </c>
      <c r="B48" s="50"/>
      <c r="C48" s="38"/>
      <c r="D48" s="38"/>
      <c r="E48" s="38"/>
      <c r="F48" s="38"/>
    </row>
    <row r="49" spans="1:6" ht="15.75">
      <c r="A49" s="143" t="s">
        <v>326</v>
      </c>
      <c r="B49" s="50"/>
      <c r="C49" s="38"/>
      <c r="D49" s="38"/>
      <c r="E49" s="38"/>
      <c r="F49" s="38"/>
    </row>
    <row r="50" spans="1:6" ht="31.5">
      <c r="A50" s="143" t="s">
        <v>327</v>
      </c>
      <c r="B50" s="50"/>
      <c r="C50" s="38"/>
      <c r="D50" s="38"/>
      <c r="E50" s="38"/>
      <c r="F50" s="38"/>
    </row>
    <row r="51" spans="1:6" ht="15.75">
      <c r="A51" s="143" t="s">
        <v>328</v>
      </c>
      <c r="B51" s="50"/>
      <c r="C51" s="38"/>
      <c r="D51" s="38"/>
      <c r="E51" s="38"/>
      <c r="F51" s="38"/>
    </row>
    <row r="52" spans="1:6" ht="15.75">
      <c r="A52" s="143" t="s">
        <v>329</v>
      </c>
      <c r="B52" s="50"/>
      <c r="C52" s="38"/>
      <c r="D52" s="38"/>
      <c r="E52" s="38"/>
      <c r="F52" s="38"/>
    </row>
    <row r="53" spans="1:6" ht="15">
      <c r="A53" s="78" t="s">
        <v>292</v>
      </c>
      <c r="B53" s="50"/>
      <c r="C53" s="38"/>
      <c r="D53" s="38"/>
      <c r="E53" s="38"/>
      <c r="F53" s="38"/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1"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7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05.140625" style="0" customWidth="1"/>
    <col min="3" max="3" width="17.28125" style="0" customWidth="1"/>
    <col min="4" max="4" width="20.140625" style="0" customWidth="1"/>
    <col min="5" max="5" width="18.8515625" style="0" customWidth="1"/>
    <col min="6" max="6" width="15.421875" style="0" customWidth="1"/>
    <col min="7" max="7" width="14.7109375" style="0" customWidth="1"/>
    <col min="8" max="8" width="14.421875" style="0" customWidth="1"/>
    <col min="9" max="9" width="14.8515625" style="0" hidden="1" customWidth="1"/>
    <col min="10" max="10" width="14.7109375" style="0" hidden="1" customWidth="1"/>
    <col min="11" max="11" width="14.8515625" style="0" hidden="1" customWidth="1"/>
  </cols>
  <sheetData>
    <row r="1" spans="1:8" ht="24.75" customHeight="1">
      <c r="A1" s="301" t="s">
        <v>770</v>
      </c>
      <c r="B1" s="301"/>
      <c r="C1" s="301"/>
      <c r="D1" s="301"/>
      <c r="E1" s="301"/>
      <c r="F1" s="301"/>
      <c r="G1" s="301"/>
      <c r="H1" s="301"/>
    </row>
    <row r="2" spans="1:8" ht="21.75" customHeight="1">
      <c r="A2" s="302" t="s">
        <v>747</v>
      </c>
      <c r="B2" s="302"/>
      <c r="C2" s="302"/>
      <c r="D2" s="302"/>
      <c r="E2" s="302"/>
      <c r="F2" s="302"/>
      <c r="G2" s="302"/>
      <c r="H2" s="302"/>
    </row>
    <row r="3" spans="1:8" ht="15" customHeight="1">
      <c r="A3" s="303" t="s">
        <v>593</v>
      </c>
      <c r="B3" s="303"/>
      <c r="C3" s="303"/>
      <c r="D3" s="303"/>
      <c r="E3" s="303"/>
      <c r="F3" s="303"/>
      <c r="G3" s="303"/>
      <c r="H3" s="303"/>
    </row>
    <row r="4" ht="15">
      <c r="A4" s="4" t="s">
        <v>233</v>
      </c>
    </row>
    <row r="5" spans="1:11" ht="45">
      <c r="A5" s="2" t="s">
        <v>357</v>
      </c>
      <c r="B5" s="3" t="s">
        <v>358</v>
      </c>
      <c r="C5" s="85" t="s">
        <v>139</v>
      </c>
      <c r="D5" s="85" t="s">
        <v>140</v>
      </c>
      <c r="E5" s="85" t="s">
        <v>141</v>
      </c>
      <c r="F5" s="230" t="s">
        <v>240</v>
      </c>
      <c r="G5" s="224" t="s">
        <v>884</v>
      </c>
      <c r="H5" s="224" t="s">
        <v>895</v>
      </c>
      <c r="I5" s="256" t="s">
        <v>757</v>
      </c>
      <c r="J5" s="256" t="s">
        <v>755</v>
      </c>
      <c r="K5" s="256" t="s">
        <v>758</v>
      </c>
    </row>
    <row r="6" spans="1:11" ht="15">
      <c r="A6" s="39" t="s">
        <v>359</v>
      </c>
      <c r="B6" s="40" t="s">
        <v>360</v>
      </c>
      <c r="C6" s="176">
        <v>39306122</v>
      </c>
      <c r="D6" s="176"/>
      <c r="E6" s="176">
        <v>16904400</v>
      </c>
      <c r="F6" s="165">
        <v>55425390</v>
      </c>
      <c r="G6" s="177">
        <f>SUM(C6:E6)</f>
        <v>56210522</v>
      </c>
      <c r="H6" s="177">
        <f>SUM(I6:K6)</f>
        <v>56494589</v>
      </c>
      <c r="I6" s="199">
        <v>8122574</v>
      </c>
      <c r="J6" s="199">
        <v>16904400</v>
      </c>
      <c r="K6" s="199">
        <v>31467615</v>
      </c>
    </row>
    <row r="7" spans="1:11" ht="15">
      <c r="A7" s="39" t="s">
        <v>361</v>
      </c>
      <c r="B7" s="41" t="s">
        <v>362</v>
      </c>
      <c r="C7" s="176"/>
      <c r="D7" s="176"/>
      <c r="E7" s="176"/>
      <c r="F7" s="165"/>
      <c r="G7" s="177"/>
      <c r="H7" s="177">
        <f>SUM(I7:K7)</f>
        <v>180000</v>
      </c>
      <c r="I7" s="199"/>
      <c r="J7" s="199">
        <v>180000</v>
      </c>
      <c r="K7" s="199"/>
    </row>
    <row r="8" spans="1:11" ht="15">
      <c r="A8" s="39" t="s">
        <v>363</v>
      </c>
      <c r="B8" s="41" t="s">
        <v>364</v>
      </c>
      <c r="C8" s="176"/>
      <c r="D8" s="176"/>
      <c r="E8" s="176"/>
      <c r="F8" s="165"/>
      <c r="G8" s="177"/>
      <c r="H8" s="177">
        <f>SUM(I8:K8)</f>
        <v>588000</v>
      </c>
      <c r="I8" s="199"/>
      <c r="J8" s="199"/>
      <c r="K8" s="199">
        <v>588000</v>
      </c>
    </row>
    <row r="9" spans="1:11" ht="15">
      <c r="A9" s="42" t="s">
        <v>885</v>
      </c>
      <c r="B9" s="41" t="s">
        <v>366</v>
      </c>
      <c r="C9" s="176">
        <v>250000</v>
      </c>
      <c r="D9" s="176"/>
      <c r="E9" s="176"/>
      <c r="F9" s="165">
        <v>400000</v>
      </c>
      <c r="G9" s="177">
        <f>SUM(C9:E9)</f>
        <v>250000</v>
      </c>
      <c r="H9" s="177">
        <f>SUM(I9:K9)</f>
        <v>105434</v>
      </c>
      <c r="I9" s="199"/>
      <c r="J9" s="199"/>
      <c r="K9" s="199">
        <v>105434</v>
      </c>
    </row>
    <row r="10" spans="1:11" ht="15">
      <c r="A10" s="42" t="s">
        <v>367</v>
      </c>
      <c r="B10" s="41" t="s">
        <v>368</v>
      </c>
      <c r="C10" s="176"/>
      <c r="D10" s="176"/>
      <c r="E10" s="176"/>
      <c r="F10" s="165"/>
      <c r="G10" s="177"/>
      <c r="H10" s="177"/>
      <c r="I10" s="199"/>
      <c r="J10" s="199"/>
      <c r="K10" s="199"/>
    </row>
    <row r="11" spans="1:11" ht="15">
      <c r="A11" s="42" t="s">
        <v>369</v>
      </c>
      <c r="B11" s="41" t="s">
        <v>370</v>
      </c>
      <c r="C11" s="176"/>
      <c r="D11" s="176"/>
      <c r="E11" s="176"/>
      <c r="F11" s="165"/>
      <c r="G11" s="177"/>
      <c r="H11" s="177"/>
      <c r="I11" s="199"/>
      <c r="J11" s="199"/>
      <c r="K11" s="199"/>
    </row>
    <row r="12" spans="1:11" ht="15">
      <c r="A12" s="42" t="s">
        <v>371</v>
      </c>
      <c r="B12" s="41" t="s">
        <v>372</v>
      </c>
      <c r="C12" s="176">
        <v>2161376</v>
      </c>
      <c r="D12" s="176"/>
      <c r="E12" s="176">
        <v>884304</v>
      </c>
      <c r="F12" s="165">
        <v>3045680</v>
      </c>
      <c r="G12" s="177">
        <f>SUM(C12:E12)</f>
        <v>3045680</v>
      </c>
      <c r="H12" s="177">
        <f>SUM(I12:K12)</f>
        <v>3217680</v>
      </c>
      <c r="I12" s="199">
        <v>662152</v>
      </c>
      <c r="J12" s="199">
        <v>884304</v>
      </c>
      <c r="K12" s="199">
        <v>1671224</v>
      </c>
    </row>
    <row r="13" spans="1:11" ht="15">
      <c r="A13" s="42" t="s">
        <v>373</v>
      </c>
      <c r="B13" s="41" t="s">
        <v>374</v>
      </c>
      <c r="C13" s="176"/>
      <c r="D13" s="176"/>
      <c r="E13" s="176"/>
      <c r="F13" s="165"/>
      <c r="G13" s="177"/>
      <c r="H13" s="177"/>
      <c r="I13" s="199"/>
      <c r="J13" s="199"/>
      <c r="K13" s="199"/>
    </row>
    <row r="14" spans="1:11" ht="15">
      <c r="A14" s="5" t="s">
        <v>375</v>
      </c>
      <c r="B14" s="41" t="s">
        <v>376</v>
      </c>
      <c r="C14" s="176">
        <v>130000</v>
      </c>
      <c r="D14" s="176"/>
      <c r="E14" s="176">
        <v>300000</v>
      </c>
      <c r="F14" s="165">
        <v>510000</v>
      </c>
      <c r="G14" s="177">
        <f>SUM(C14:E14)</f>
        <v>430000</v>
      </c>
      <c r="H14" s="177">
        <f>SUM(I14:K14)</f>
        <v>430000</v>
      </c>
      <c r="I14" s="199"/>
      <c r="J14" s="199">
        <v>300000</v>
      </c>
      <c r="K14" s="199">
        <v>130000</v>
      </c>
    </row>
    <row r="15" spans="1:11" ht="15">
      <c r="A15" s="5" t="s">
        <v>377</v>
      </c>
      <c r="B15" s="41" t="s">
        <v>378</v>
      </c>
      <c r="C15" s="176">
        <v>50000</v>
      </c>
      <c r="D15" s="176"/>
      <c r="E15" s="176">
        <v>300000</v>
      </c>
      <c r="F15" s="165">
        <v>300000</v>
      </c>
      <c r="G15" s="177">
        <f>SUM(C15:E15)</f>
        <v>350000</v>
      </c>
      <c r="H15" s="177">
        <f>SUM(I15:K15)</f>
        <v>350000</v>
      </c>
      <c r="I15" s="199"/>
      <c r="J15" s="199">
        <v>300000</v>
      </c>
      <c r="K15" s="199">
        <v>50000</v>
      </c>
    </row>
    <row r="16" spans="1:11" ht="15">
      <c r="A16" s="5" t="s">
        <v>379</v>
      </c>
      <c r="B16" s="41" t="s">
        <v>380</v>
      </c>
      <c r="C16" s="176"/>
      <c r="D16" s="176"/>
      <c r="E16" s="176"/>
      <c r="F16" s="165"/>
      <c r="G16" s="177"/>
      <c r="H16" s="177"/>
      <c r="I16" s="199"/>
      <c r="J16" s="199"/>
      <c r="K16" s="199"/>
    </row>
    <row r="17" spans="1:11" ht="15">
      <c r="A17" s="5" t="s">
        <v>381</v>
      </c>
      <c r="B17" s="41" t="s">
        <v>382</v>
      </c>
      <c r="C17" s="176"/>
      <c r="D17" s="176"/>
      <c r="E17" s="176"/>
      <c r="F17" s="165"/>
      <c r="G17" s="177"/>
      <c r="H17" s="177"/>
      <c r="I17" s="199"/>
      <c r="J17" s="199"/>
      <c r="K17" s="199"/>
    </row>
    <row r="18" spans="1:11" ht="15">
      <c r="A18" s="5" t="s">
        <v>841</v>
      </c>
      <c r="B18" s="41" t="s">
        <v>383</v>
      </c>
      <c r="C18" s="176">
        <v>746962</v>
      </c>
      <c r="D18" s="176"/>
      <c r="E18" s="176">
        <v>4764605</v>
      </c>
      <c r="F18" s="165">
        <v>1940000</v>
      </c>
      <c r="G18" s="177">
        <f>SUM(C18:E18)</f>
        <v>5511567</v>
      </c>
      <c r="H18" s="177">
        <f aca="true" t="shared" si="0" ref="H18:H27">SUM(I18:K18)</f>
        <v>6107191</v>
      </c>
      <c r="I18" s="199">
        <v>801015</v>
      </c>
      <c r="J18" s="199">
        <v>4812310</v>
      </c>
      <c r="K18" s="199">
        <v>493866</v>
      </c>
    </row>
    <row r="19" spans="1:11" ht="15">
      <c r="A19" s="43" t="s">
        <v>708</v>
      </c>
      <c r="B19" s="44" t="s">
        <v>385</v>
      </c>
      <c r="C19" s="176">
        <f>SUM(C6:C18)</f>
        <v>42644460</v>
      </c>
      <c r="D19" s="176"/>
      <c r="E19" s="176">
        <f>SUM(E6:E18)</f>
        <v>23153309</v>
      </c>
      <c r="F19" s="165">
        <f>SUM(F6:F18)</f>
        <v>61621070</v>
      </c>
      <c r="G19" s="177">
        <f>SUM(C19:E19)</f>
        <v>65797769</v>
      </c>
      <c r="H19" s="177">
        <f t="shared" si="0"/>
        <v>67472894</v>
      </c>
      <c r="I19" s="199">
        <f>SUM(I6:I18)</f>
        <v>9585741</v>
      </c>
      <c r="J19" s="199">
        <f>SUM(J6:J18)</f>
        <v>23381014</v>
      </c>
      <c r="K19" s="199">
        <f>SUM(K6:K18)</f>
        <v>34506139</v>
      </c>
    </row>
    <row r="20" spans="1:11" ht="15">
      <c r="A20" s="5" t="s">
        <v>386</v>
      </c>
      <c r="B20" s="41" t="s">
        <v>387</v>
      </c>
      <c r="C20" s="176">
        <v>3410532</v>
      </c>
      <c r="D20" s="176"/>
      <c r="E20" s="176"/>
      <c r="F20" s="165">
        <v>3410532</v>
      </c>
      <c r="G20" s="177">
        <f>SUM(C20:E20)</f>
        <v>3410532</v>
      </c>
      <c r="H20" s="177">
        <f t="shared" si="0"/>
        <v>3410532</v>
      </c>
      <c r="I20" s="199">
        <v>3410532</v>
      </c>
      <c r="J20" s="199"/>
      <c r="K20" s="199"/>
    </row>
    <row r="21" spans="1:11" ht="15">
      <c r="A21" s="5" t="s">
        <v>388</v>
      </c>
      <c r="B21" s="41" t="s">
        <v>389</v>
      </c>
      <c r="C21" s="176">
        <v>350000</v>
      </c>
      <c r="D21" s="176"/>
      <c r="E21" s="176"/>
      <c r="F21" s="165"/>
      <c r="G21" s="177">
        <f>SUM(C21:E21)</f>
        <v>350000</v>
      </c>
      <c r="H21" s="177">
        <f t="shared" si="0"/>
        <v>1148400</v>
      </c>
      <c r="I21" s="199">
        <v>658400</v>
      </c>
      <c r="J21" s="199">
        <v>60000</v>
      </c>
      <c r="K21" s="199">
        <v>430000</v>
      </c>
    </row>
    <row r="22" spans="1:11" ht="15">
      <c r="A22" s="6" t="s">
        <v>390</v>
      </c>
      <c r="B22" s="41" t="s">
        <v>391</v>
      </c>
      <c r="C22" s="176">
        <v>718400</v>
      </c>
      <c r="D22" s="176">
        <v>240000</v>
      </c>
      <c r="E22" s="176">
        <v>70000</v>
      </c>
      <c r="F22" s="165">
        <v>1378400</v>
      </c>
      <c r="G22" s="177">
        <f>SUM(C22:E22)</f>
        <v>1028400</v>
      </c>
      <c r="H22" s="177">
        <f t="shared" si="0"/>
        <v>688864</v>
      </c>
      <c r="I22" s="199">
        <v>300000</v>
      </c>
      <c r="J22" s="199">
        <v>388864</v>
      </c>
      <c r="K22" s="199"/>
    </row>
    <row r="23" spans="1:11" ht="15">
      <c r="A23" s="9" t="s">
        <v>709</v>
      </c>
      <c r="B23" s="44" t="s">
        <v>392</v>
      </c>
      <c r="C23" s="176">
        <f>SUM(C20:C22)</f>
        <v>4478932</v>
      </c>
      <c r="D23" s="176">
        <f>SUM(D20:D22)</f>
        <v>240000</v>
      </c>
      <c r="E23" s="176">
        <f>SUM(E20:E22)</f>
        <v>70000</v>
      </c>
      <c r="F23" s="165">
        <f>SUM(F20:F22)</f>
        <v>4788932</v>
      </c>
      <c r="G23" s="177">
        <f>SUM(G20:G22)</f>
        <v>4788932</v>
      </c>
      <c r="H23" s="177">
        <f t="shared" si="0"/>
        <v>5247796</v>
      </c>
      <c r="I23" s="199">
        <f>SUM(I20:I22)</f>
        <v>4368932</v>
      </c>
      <c r="J23" s="199">
        <f>SUM(J20:J22)</f>
        <v>448864</v>
      </c>
      <c r="K23" s="199">
        <f>SUM(K20:K22)</f>
        <v>430000</v>
      </c>
    </row>
    <row r="24" spans="1:11" ht="15">
      <c r="A24" s="66" t="s">
        <v>911</v>
      </c>
      <c r="B24" s="67" t="s">
        <v>393</v>
      </c>
      <c r="C24" s="177">
        <f>SUM(C19+C23)</f>
        <v>47123392</v>
      </c>
      <c r="D24" s="177">
        <v>240000</v>
      </c>
      <c r="E24" s="177">
        <f>SUM(E23,E19)</f>
        <v>23223309</v>
      </c>
      <c r="F24" s="165">
        <f>SUM(F23,F19)</f>
        <v>66410002</v>
      </c>
      <c r="G24" s="177">
        <f>SUM(G19+G23)</f>
        <v>70586701</v>
      </c>
      <c r="H24" s="177">
        <f t="shared" si="0"/>
        <v>72720690</v>
      </c>
      <c r="I24" s="199">
        <f>SUM(I23,I19)</f>
        <v>13954673</v>
      </c>
      <c r="J24" s="199">
        <f>SUM(J23,J19)</f>
        <v>23829878</v>
      </c>
      <c r="K24" s="199">
        <f>SUM(K23,K19)</f>
        <v>34936139</v>
      </c>
    </row>
    <row r="25" spans="1:11" ht="15">
      <c r="A25" s="50" t="s">
        <v>842</v>
      </c>
      <c r="B25" s="67" t="s">
        <v>394</v>
      </c>
      <c r="C25" s="177">
        <v>13104524</v>
      </c>
      <c r="D25" s="177">
        <v>64800</v>
      </c>
      <c r="E25" s="177">
        <v>5930204</v>
      </c>
      <c r="F25" s="165">
        <v>18844734</v>
      </c>
      <c r="G25" s="178">
        <f>SUM(C25:E25)</f>
        <v>19099528</v>
      </c>
      <c r="H25" s="178">
        <f t="shared" si="0"/>
        <v>19547531</v>
      </c>
      <c r="I25" s="199">
        <v>4055626</v>
      </c>
      <c r="J25" s="199">
        <v>6098831</v>
      </c>
      <c r="K25" s="199">
        <v>9393074</v>
      </c>
    </row>
    <row r="26" spans="1:11" ht="15">
      <c r="A26" s="5" t="s">
        <v>395</v>
      </c>
      <c r="B26" s="41" t="s">
        <v>396</v>
      </c>
      <c r="C26" s="176">
        <v>241712</v>
      </c>
      <c r="D26" s="176"/>
      <c r="E26" s="176">
        <v>440000</v>
      </c>
      <c r="F26" s="165">
        <v>640000</v>
      </c>
      <c r="G26" s="177">
        <f>SUM(C26:E26)</f>
        <v>681712</v>
      </c>
      <c r="H26" s="177">
        <f t="shared" si="0"/>
        <v>931712</v>
      </c>
      <c r="I26" s="199">
        <v>300000</v>
      </c>
      <c r="J26" s="199">
        <v>440000</v>
      </c>
      <c r="K26" s="199">
        <v>191712</v>
      </c>
    </row>
    <row r="27" spans="1:11" ht="15">
      <c r="A27" s="5" t="s">
        <v>397</v>
      </c>
      <c r="B27" s="41" t="s">
        <v>398</v>
      </c>
      <c r="C27" s="176">
        <v>6289000</v>
      </c>
      <c r="D27" s="176"/>
      <c r="E27" s="176">
        <v>1910000</v>
      </c>
      <c r="F27" s="165">
        <v>8509000</v>
      </c>
      <c r="G27" s="177">
        <f>SUM(C27:E27)</f>
        <v>8199000</v>
      </c>
      <c r="H27" s="177">
        <f t="shared" si="0"/>
        <v>8023528</v>
      </c>
      <c r="I27" s="199">
        <v>4795000</v>
      </c>
      <c r="J27" s="199">
        <v>1984528</v>
      </c>
      <c r="K27" s="199">
        <v>1244000</v>
      </c>
    </row>
    <row r="28" spans="1:11" ht="15">
      <c r="A28" s="5" t="s">
        <v>399</v>
      </c>
      <c r="B28" s="41" t="s">
        <v>400</v>
      </c>
      <c r="C28" s="176"/>
      <c r="D28" s="176"/>
      <c r="E28" s="176"/>
      <c r="F28" s="165"/>
      <c r="G28" s="177"/>
      <c r="H28" s="177"/>
      <c r="I28" s="199"/>
      <c r="J28" s="199"/>
      <c r="K28" s="199"/>
    </row>
    <row r="29" spans="1:11" ht="15">
      <c r="A29" s="9" t="s">
        <v>719</v>
      </c>
      <c r="B29" s="44" t="s">
        <v>401</v>
      </c>
      <c r="C29" s="176">
        <f>SUM(C26:C28)</f>
        <v>6530712</v>
      </c>
      <c r="D29" s="176"/>
      <c r="E29" s="176">
        <f>SUM(E26:E28)</f>
        <v>2350000</v>
      </c>
      <c r="F29" s="165">
        <f>SUM(F26:F28)</f>
        <v>9149000</v>
      </c>
      <c r="G29" s="177">
        <f>SUM(G26:G28)</f>
        <v>8880712</v>
      </c>
      <c r="H29" s="177">
        <f aca="true" t="shared" si="1" ref="H29:H41">SUM(I29:K29)</f>
        <v>8955240</v>
      </c>
      <c r="I29" s="199">
        <f>SUM(I26:I28)</f>
        <v>5095000</v>
      </c>
      <c r="J29" s="199">
        <f>SUM(J26:J28)</f>
        <v>2424528</v>
      </c>
      <c r="K29" s="199">
        <f>SUM(K26:K28)</f>
        <v>1435712</v>
      </c>
    </row>
    <row r="30" spans="1:11" ht="15">
      <c r="A30" s="5" t="s">
        <v>402</v>
      </c>
      <c r="B30" s="41" t="s">
        <v>403</v>
      </c>
      <c r="C30" s="176">
        <v>204500</v>
      </c>
      <c r="D30" s="176"/>
      <c r="E30" s="176">
        <v>148011</v>
      </c>
      <c r="F30" s="165">
        <v>500000</v>
      </c>
      <c r="G30" s="177">
        <f aca="true" t="shared" si="2" ref="G30:G39">SUM(C30:E30)</f>
        <v>352511</v>
      </c>
      <c r="H30" s="177">
        <f t="shared" si="1"/>
        <v>352511</v>
      </c>
      <c r="I30" s="199">
        <v>200000</v>
      </c>
      <c r="J30" s="199">
        <v>148011</v>
      </c>
      <c r="K30" s="199">
        <v>4500</v>
      </c>
    </row>
    <row r="31" spans="1:11" ht="15">
      <c r="A31" s="5" t="s">
        <v>404</v>
      </c>
      <c r="B31" s="41" t="s">
        <v>405</v>
      </c>
      <c r="C31" s="176">
        <v>645500</v>
      </c>
      <c r="D31" s="176"/>
      <c r="E31" s="176">
        <v>330000</v>
      </c>
      <c r="F31" s="165">
        <v>980000</v>
      </c>
      <c r="G31" s="177">
        <f t="shared" si="2"/>
        <v>975500</v>
      </c>
      <c r="H31" s="177">
        <f t="shared" si="1"/>
        <v>1084995</v>
      </c>
      <c r="I31" s="199">
        <v>560000</v>
      </c>
      <c r="J31" s="199">
        <v>339495</v>
      </c>
      <c r="K31" s="199">
        <v>185500</v>
      </c>
    </row>
    <row r="32" spans="1:11" ht="15" customHeight="1">
      <c r="A32" s="9" t="s">
        <v>912</v>
      </c>
      <c r="B32" s="44" t="s">
        <v>406</v>
      </c>
      <c r="C32" s="176">
        <f>SUM(C30:C31)</f>
        <v>850000</v>
      </c>
      <c r="D32" s="176"/>
      <c r="E32" s="176">
        <f>SUM(E30:E31)</f>
        <v>478011</v>
      </c>
      <c r="F32" s="165">
        <f>SUM(F30:F31)</f>
        <v>1480000</v>
      </c>
      <c r="G32" s="177">
        <f t="shared" si="2"/>
        <v>1328011</v>
      </c>
      <c r="H32" s="177">
        <f t="shared" si="1"/>
        <v>1437506</v>
      </c>
      <c r="I32" s="199">
        <f>SUM(I30:I31)</f>
        <v>760000</v>
      </c>
      <c r="J32" s="199">
        <f>SUM(J30:J31)</f>
        <v>487506</v>
      </c>
      <c r="K32" s="199">
        <f>SUM(K30:K31)</f>
        <v>190000</v>
      </c>
    </row>
    <row r="33" spans="1:11" ht="15">
      <c r="A33" s="5" t="s">
        <v>407</v>
      </c>
      <c r="B33" s="41" t="s">
        <v>408</v>
      </c>
      <c r="C33" s="176">
        <v>6640000</v>
      </c>
      <c r="D33" s="176"/>
      <c r="E33" s="176">
        <v>960000</v>
      </c>
      <c r="F33" s="165">
        <v>7600000</v>
      </c>
      <c r="G33" s="177">
        <f t="shared" si="2"/>
        <v>7600000</v>
      </c>
      <c r="H33" s="177">
        <f t="shared" si="1"/>
        <v>7600000</v>
      </c>
      <c r="I33" s="199">
        <v>5570000</v>
      </c>
      <c r="J33" s="199">
        <v>960000</v>
      </c>
      <c r="K33" s="199">
        <v>1070000</v>
      </c>
    </row>
    <row r="34" spans="1:11" ht="15">
      <c r="A34" s="5" t="s">
        <v>409</v>
      </c>
      <c r="B34" s="41" t="s">
        <v>410</v>
      </c>
      <c r="C34" s="176">
        <v>15597580</v>
      </c>
      <c r="D34" s="176">
        <v>559200</v>
      </c>
      <c r="E34" s="176"/>
      <c r="F34" s="165">
        <v>16156780</v>
      </c>
      <c r="G34" s="177">
        <f t="shared" si="2"/>
        <v>16156780</v>
      </c>
      <c r="H34" s="177">
        <f t="shared" si="1"/>
        <v>15556780</v>
      </c>
      <c r="I34" s="199">
        <v>15556780</v>
      </c>
      <c r="J34" s="199"/>
      <c r="K34" s="199"/>
    </row>
    <row r="35" spans="1:11" ht="15">
      <c r="A35" s="5" t="s">
        <v>843</v>
      </c>
      <c r="B35" s="41" t="s">
        <v>411</v>
      </c>
      <c r="C35" s="176">
        <v>150000</v>
      </c>
      <c r="D35" s="176"/>
      <c r="E35" s="176"/>
      <c r="F35" s="165">
        <v>150000</v>
      </c>
      <c r="G35" s="177">
        <f t="shared" si="2"/>
        <v>150000</v>
      </c>
      <c r="H35" s="177">
        <f t="shared" si="1"/>
        <v>190000</v>
      </c>
      <c r="I35" s="199">
        <v>190000</v>
      </c>
      <c r="J35" s="199"/>
      <c r="K35" s="199"/>
    </row>
    <row r="36" spans="1:11" ht="15">
      <c r="A36" s="5" t="s">
        <v>413</v>
      </c>
      <c r="B36" s="41" t="s">
        <v>414</v>
      </c>
      <c r="C36" s="176">
        <v>2370000</v>
      </c>
      <c r="D36" s="176"/>
      <c r="E36" s="176">
        <v>500000</v>
      </c>
      <c r="F36" s="165">
        <v>3270000</v>
      </c>
      <c r="G36" s="177">
        <f t="shared" si="2"/>
        <v>2870000</v>
      </c>
      <c r="H36" s="177">
        <f t="shared" si="1"/>
        <v>3470000</v>
      </c>
      <c r="I36" s="199">
        <v>2670000</v>
      </c>
      <c r="J36" s="199">
        <v>500000</v>
      </c>
      <c r="K36" s="199">
        <v>300000</v>
      </c>
    </row>
    <row r="37" spans="1:11" ht="15">
      <c r="A37" s="14" t="s">
        <v>844</v>
      </c>
      <c r="B37" s="41" t="s">
        <v>415</v>
      </c>
      <c r="C37" s="176">
        <v>0</v>
      </c>
      <c r="D37" s="176">
        <v>2500000</v>
      </c>
      <c r="E37" s="176"/>
      <c r="F37" s="165">
        <v>2500000</v>
      </c>
      <c r="G37" s="177">
        <f t="shared" si="2"/>
        <v>2500000</v>
      </c>
      <c r="H37" s="177">
        <f t="shared" si="1"/>
        <v>2500000</v>
      </c>
      <c r="I37" s="199">
        <v>2500000</v>
      </c>
      <c r="J37" s="199"/>
      <c r="K37" s="199"/>
    </row>
    <row r="38" spans="1:11" ht="15">
      <c r="A38" s="6" t="s">
        <v>417</v>
      </c>
      <c r="B38" s="41" t="s">
        <v>418</v>
      </c>
      <c r="C38" s="176">
        <v>4590000</v>
      </c>
      <c r="D38" s="176"/>
      <c r="E38" s="176"/>
      <c r="F38" s="165">
        <v>4240000</v>
      </c>
      <c r="G38" s="177">
        <f t="shared" si="2"/>
        <v>4590000</v>
      </c>
      <c r="H38" s="177">
        <f t="shared" si="1"/>
        <v>590000</v>
      </c>
      <c r="I38" s="199">
        <v>240000</v>
      </c>
      <c r="J38" s="199"/>
      <c r="K38" s="199">
        <v>350000</v>
      </c>
    </row>
    <row r="39" spans="1:11" ht="15">
      <c r="A39" s="5" t="s">
        <v>845</v>
      </c>
      <c r="B39" s="41" t="s">
        <v>419</v>
      </c>
      <c r="C39" s="176">
        <v>15362300</v>
      </c>
      <c r="D39" s="176"/>
      <c r="E39" s="176">
        <v>2175000</v>
      </c>
      <c r="F39" s="165">
        <v>17992300</v>
      </c>
      <c r="G39" s="177">
        <f t="shared" si="2"/>
        <v>17537300</v>
      </c>
      <c r="H39" s="177">
        <f t="shared" si="1"/>
        <v>17537300</v>
      </c>
      <c r="I39" s="199">
        <v>11713000</v>
      </c>
      <c r="J39" s="199">
        <v>2175000</v>
      </c>
      <c r="K39" s="199">
        <v>3649300</v>
      </c>
    </row>
    <row r="40" spans="1:11" ht="15">
      <c r="A40" s="9" t="s">
        <v>724</v>
      </c>
      <c r="B40" s="44" t="s">
        <v>421</v>
      </c>
      <c r="C40" s="176">
        <f>SUM(C33:C39)</f>
        <v>44709880</v>
      </c>
      <c r="D40" s="176">
        <f>SUM(D33:D39)</f>
        <v>3059200</v>
      </c>
      <c r="E40" s="176">
        <f>SUM(E33:E39)</f>
        <v>3635000</v>
      </c>
      <c r="F40" s="165">
        <f>SUM(F33:F39)</f>
        <v>51909080</v>
      </c>
      <c r="G40" s="177">
        <f>SUM(G33:G39)</f>
        <v>51404080</v>
      </c>
      <c r="H40" s="177">
        <f t="shared" si="1"/>
        <v>47444080</v>
      </c>
      <c r="I40" s="279">
        <f>SUM(I33:I39)</f>
        <v>38439780</v>
      </c>
      <c r="J40" s="199">
        <f>SUM(J33:J39)</f>
        <v>3635000</v>
      </c>
      <c r="K40" s="199">
        <f>SUM(K33:K39)</f>
        <v>5369300</v>
      </c>
    </row>
    <row r="41" spans="1:11" ht="15">
      <c r="A41" s="5" t="s">
        <v>422</v>
      </c>
      <c r="B41" s="41" t="s">
        <v>423</v>
      </c>
      <c r="C41" s="176">
        <v>100000</v>
      </c>
      <c r="D41" s="176"/>
      <c r="E41" s="176">
        <v>210000</v>
      </c>
      <c r="F41" s="165">
        <v>350000</v>
      </c>
      <c r="G41" s="177">
        <f>SUM(C41:E41)</f>
        <v>310000</v>
      </c>
      <c r="H41" s="177">
        <f t="shared" si="1"/>
        <v>315326</v>
      </c>
      <c r="I41" s="199">
        <v>20000</v>
      </c>
      <c r="J41" s="199">
        <v>215326</v>
      </c>
      <c r="K41" s="199">
        <v>80000</v>
      </c>
    </row>
    <row r="42" spans="1:11" ht="15">
      <c r="A42" s="5" t="s">
        <v>424</v>
      </c>
      <c r="B42" s="41" t="s">
        <v>425</v>
      </c>
      <c r="C42" s="176"/>
      <c r="D42" s="176"/>
      <c r="E42" s="176"/>
      <c r="F42" s="165"/>
      <c r="G42" s="177"/>
      <c r="H42" s="177"/>
      <c r="I42" s="199"/>
      <c r="J42" s="199"/>
      <c r="K42" s="199"/>
    </row>
    <row r="43" spans="1:11" ht="15">
      <c r="A43" s="9" t="s">
        <v>725</v>
      </c>
      <c r="B43" s="44" t="s">
        <v>426</v>
      </c>
      <c r="C43" s="176">
        <f>SUM(C41:C42)</f>
        <v>100000</v>
      </c>
      <c r="D43" s="176"/>
      <c r="E43" s="176">
        <f>SUM(E41:E42)</f>
        <v>210000</v>
      </c>
      <c r="F43" s="165">
        <f>SUM(F41:F42)</f>
        <v>350000</v>
      </c>
      <c r="G43" s="177">
        <f>SUM(C43:E43)</f>
        <v>310000</v>
      </c>
      <c r="H43" s="177">
        <f>SUM(I43:K43)</f>
        <v>315326</v>
      </c>
      <c r="I43" s="199">
        <f>SUM(I41:I42)</f>
        <v>20000</v>
      </c>
      <c r="J43" s="199">
        <f>SUM(J41:J42)</f>
        <v>215326</v>
      </c>
      <c r="K43" s="199">
        <f>SUM(K41:K42)</f>
        <v>80000</v>
      </c>
    </row>
    <row r="44" spans="1:11" ht="15">
      <c r="A44" s="5" t="s">
        <v>427</v>
      </c>
      <c r="B44" s="41" t="s">
        <v>428</v>
      </c>
      <c r="C44" s="176">
        <v>13787438</v>
      </c>
      <c r="D44" s="176">
        <v>825984</v>
      </c>
      <c r="E44" s="176">
        <v>1300000</v>
      </c>
      <c r="F44" s="165">
        <v>16450020</v>
      </c>
      <c r="G44" s="177">
        <f>SUM(C44:E44)</f>
        <v>15913422</v>
      </c>
      <c r="H44" s="177">
        <f>SUM(I44:K44)</f>
        <v>13442638</v>
      </c>
      <c r="I44" s="199">
        <v>10247120</v>
      </c>
      <c r="J44" s="199">
        <v>1329216</v>
      </c>
      <c r="K44" s="199">
        <v>1866302</v>
      </c>
    </row>
    <row r="45" spans="1:11" ht="15">
      <c r="A45" s="5" t="s">
        <v>429</v>
      </c>
      <c r="B45" s="41" t="s">
        <v>430</v>
      </c>
      <c r="C45" s="176">
        <v>500000</v>
      </c>
      <c r="D45" s="176"/>
      <c r="E45" s="176"/>
      <c r="F45" s="165">
        <v>500000</v>
      </c>
      <c r="G45" s="177">
        <f>SUM(C45:E45)</f>
        <v>500000</v>
      </c>
      <c r="H45" s="177">
        <f>SUM(I45:K45)</f>
        <v>4750000</v>
      </c>
      <c r="I45" s="199">
        <v>4750000</v>
      </c>
      <c r="J45" s="199"/>
      <c r="K45" s="199"/>
    </row>
    <row r="46" spans="1:11" ht="15">
      <c r="A46" s="5" t="s">
        <v>846</v>
      </c>
      <c r="B46" s="41" t="s">
        <v>431</v>
      </c>
      <c r="C46" s="176"/>
      <c r="D46" s="176"/>
      <c r="E46" s="176"/>
      <c r="F46" s="165"/>
      <c r="G46" s="177"/>
      <c r="H46" s="177"/>
      <c r="I46" s="199"/>
      <c r="J46" s="199"/>
      <c r="K46" s="199"/>
    </row>
    <row r="47" spans="1:11" ht="15">
      <c r="A47" s="5" t="s">
        <v>847</v>
      </c>
      <c r="B47" s="41" t="s">
        <v>433</v>
      </c>
      <c r="C47" s="176"/>
      <c r="D47" s="176"/>
      <c r="E47" s="176"/>
      <c r="F47" s="165"/>
      <c r="G47" s="177"/>
      <c r="H47" s="177"/>
      <c r="I47" s="199"/>
      <c r="J47" s="199"/>
      <c r="K47" s="199"/>
    </row>
    <row r="48" spans="1:11" ht="15">
      <c r="A48" s="5" t="s">
        <v>437</v>
      </c>
      <c r="B48" s="41" t="s">
        <v>438</v>
      </c>
      <c r="C48" s="176">
        <v>451000</v>
      </c>
      <c r="D48" s="176"/>
      <c r="E48" s="176">
        <v>900</v>
      </c>
      <c r="F48" s="165">
        <v>450000</v>
      </c>
      <c r="G48" s="177">
        <f>SUM(C48:E48)</f>
        <v>451900</v>
      </c>
      <c r="H48" s="177">
        <f>SUM(I48:K48)</f>
        <v>1051900</v>
      </c>
      <c r="I48" s="199">
        <v>1050000</v>
      </c>
      <c r="J48" s="199">
        <v>900</v>
      </c>
      <c r="K48" s="199">
        <v>1000</v>
      </c>
    </row>
    <row r="49" spans="1:11" ht="15">
      <c r="A49" s="9" t="s">
        <v>728</v>
      </c>
      <c r="B49" s="44" t="s">
        <v>439</v>
      </c>
      <c r="C49" s="176">
        <f>SUM(C44:C48)</f>
        <v>14738438</v>
      </c>
      <c r="D49" s="176">
        <f>SUM(D44:D48)</f>
        <v>825984</v>
      </c>
      <c r="E49" s="176">
        <v>1300900</v>
      </c>
      <c r="F49" s="165">
        <f>SUM(F44:F48)</f>
        <v>17400020</v>
      </c>
      <c r="G49" s="177">
        <f>SUM(G44:G48)</f>
        <v>16865322</v>
      </c>
      <c r="H49" s="177">
        <f>SUM(I49:K49)</f>
        <v>19244538</v>
      </c>
      <c r="I49" s="199">
        <f>SUM(I44:I48)</f>
        <v>16047120</v>
      </c>
      <c r="J49" s="199">
        <f>SUM(J44:J48)</f>
        <v>1330116</v>
      </c>
      <c r="K49" s="199">
        <f>SUM(K44:K48)</f>
        <v>1867302</v>
      </c>
    </row>
    <row r="50" spans="1:11" ht="15">
      <c r="A50" s="50" t="s">
        <v>729</v>
      </c>
      <c r="B50" s="67" t="s">
        <v>440</v>
      </c>
      <c r="C50" s="177">
        <f>SUM(C29+C32+C40+C43+C49)</f>
        <v>66929030</v>
      </c>
      <c r="D50" s="177">
        <f>SUM(D29+D32+D40+D43+D49)</f>
        <v>3885184</v>
      </c>
      <c r="E50" s="177">
        <f>SUM(E29+E32+E40+E43+E49)</f>
        <v>7973911</v>
      </c>
      <c r="F50" s="165">
        <f>SUM(F29+F32+F40+F43+F49)</f>
        <v>80288100</v>
      </c>
      <c r="G50" s="177">
        <f>SUM(C50:E50)</f>
        <v>78788125</v>
      </c>
      <c r="H50" s="177">
        <f>SUM(I50:K50)</f>
        <v>77396690</v>
      </c>
      <c r="I50" s="280">
        <f>SUM(I29+I32+I40+I43+I49)</f>
        <v>60361900</v>
      </c>
      <c r="J50" s="199">
        <f>SUM(J29+J32+J40+J43+J49)</f>
        <v>8092476</v>
      </c>
      <c r="K50" s="199">
        <f>SUM(K29+K32+K40+K43+K49)</f>
        <v>8942314</v>
      </c>
    </row>
    <row r="51" spans="1:11" ht="15">
      <c r="A51" s="17" t="s">
        <v>441</v>
      </c>
      <c r="B51" s="41" t="s">
        <v>442</v>
      </c>
      <c r="C51" s="176"/>
      <c r="D51" s="176"/>
      <c r="E51" s="176"/>
      <c r="F51" s="165"/>
      <c r="G51" s="177"/>
      <c r="H51" s="177"/>
      <c r="I51" s="199"/>
      <c r="J51" s="199"/>
      <c r="K51" s="199"/>
    </row>
    <row r="52" spans="1:11" ht="15">
      <c r="A52" s="17" t="s">
        <v>777</v>
      </c>
      <c r="B52" s="41" t="s">
        <v>443</v>
      </c>
      <c r="C52" s="176"/>
      <c r="D52" s="176"/>
      <c r="E52" s="176"/>
      <c r="F52" s="165"/>
      <c r="G52" s="177"/>
      <c r="H52" s="177">
        <f>SUM(I52:K52)</f>
        <v>81200</v>
      </c>
      <c r="I52" s="199">
        <v>81200</v>
      </c>
      <c r="J52" s="199"/>
      <c r="K52" s="199"/>
    </row>
    <row r="53" spans="1:11" ht="15">
      <c r="A53" s="22" t="s">
        <v>848</v>
      </c>
      <c r="B53" s="41" t="s">
        <v>444</v>
      </c>
      <c r="C53" s="176"/>
      <c r="D53" s="176"/>
      <c r="E53" s="176"/>
      <c r="F53" s="165"/>
      <c r="G53" s="177"/>
      <c r="H53" s="177"/>
      <c r="I53" s="199"/>
      <c r="J53" s="199"/>
      <c r="K53" s="199"/>
    </row>
    <row r="54" spans="1:11" ht="15">
      <c r="A54" s="22" t="s">
        <v>849</v>
      </c>
      <c r="B54" s="41" t="s">
        <v>445</v>
      </c>
      <c r="C54" s="176"/>
      <c r="D54" s="176"/>
      <c r="E54" s="176"/>
      <c r="F54" s="165">
        <v>1099600</v>
      </c>
      <c r="G54" s="177">
        <f>SUM(C54:E54)</f>
        <v>0</v>
      </c>
      <c r="H54" s="177">
        <f>SUM(I54:K54)</f>
        <v>250000</v>
      </c>
      <c r="I54" s="199">
        <v>250000</v>
      </c>
      <c r="J54" s="199"/>
      <c r="K54" s="199"/>
    </row>
    <row r="55" spans="1:11" ht="15">
      <c r="A55" s="22" t="s">
        <v>850</v>
      </c>
      <c r="B55" s="41" t="s">
        <v>446</v>
      </c>
      <c r="C55" s="176"/>
      <c r="D55" s="176"/>
      <c r="E55" s="176"/>
      <c r="F55" s="165"/>
      <c r="G55" s="177"/>
      <c r="H55" s="177"/>
      <c r="I55" s="199"/>
      <c r="J55" s="199"/>
      <c r="K55" s="199"/>
    </row>
    <row r="56" spans="1:11" ht="15">
      <c r="A56" s="17" t="s">
        <v>851</v>
      </c>
      <c r="B56" s="41" t="s">
        <v>447</v>
      </c>
      <c r="C56" s="176"/>
      <c r="D56" s="176"/>
      <c r="E56" s="176"/>
      <c r="F56" s="165">
        <v>200000</v>
      </c>
      <c r="G56" s="177">
        <f>SUM(C56:E56)</f>
        <v>0</v>
      </c>
      <c r="H56" s="177"/>
      <c r="I56" s="199"/>
      <c r="J56" s="199"/>
      <c r="K56" s="199"/>
    </row>
    <row r="57" spans="1:11" ht="15">
      <c r="A57" s="17" t="s">
        <v>852</v>
      </c>
      <c r="B57" s="41" t="s">
        <v>448</v>
      </c>
      <c r="C57" s="176">
        <v>600000</v>
      </c>
      <c r="D57" s="176"/>
      <c r="E57" s="176"/>
      <c r="F57" s="165"/>
      <c r="G57" s="177"/>
      <c r="H57" s="177">
        <f>SUM(I57:K57)</f>
        <v>600000</v>
      </c>
      <c r="I57" s="199">
        <v>600000</v>
      </c>
      <c r="J57" s="199"/>
      <c r="K57" s="199"/>
    </row>
    <row r="58" spans="1:11" ht="15">
      <c r="A58" s="17" t="s">
        <v>853</v>
      </c>
      <c r="B58" s="41" t="s">
        <v>449</v>
      </c>
      <c r="C58" s="176">
        <v>3399600</v>
      </c>
      <c r="D58" s="176"/>
      <c r="E58" s="176"/>
      <c r="F58" s="165">
        <v>2700000</v>
      </c>
      <c r="G58" s="177">
        <f>SUM(C58:E58)</f>
        <v>3399600</v>
      </c>
      <c r="H58" s="177">
        <f>SUM(I58:K58)</f>
        <v>3149600</v>
      </c>
      <c r="I58" s="199">
        <v>3149600</v>
      </c>
      <c r="J58" s="199"/>
      <c r="K58" s="199"/>
    </row>
    <row r="59" spans="1:11" ht="15">
      <c r="A59" s="64" t="s">
        <v>810</v>
      </c>
      <c r="B59" s="67" t="s">
        <v>450</v>
      </c>
      <c r="C59" s="177">
        <f>SUM(C51:C58)</f>
        <v>3999600</v>
      </c>
      <c r="D59" s="177"/>
      <c r="E59" s="177"/>
      <c r="F59" s="165">
        <f>SUM(F51:F58)</f>
        <v>3999600</v>
      </c>
      <c r="G59" s="177">
        <f>SUM(C59:E59)</f>
        <v>3999600</v>
      </c>
      <c r="H59" s="177">
        <f>SUM(I59:K59)</f>
        <v>4080800</v>
      </c>
      <c r="I59" s="199">
        <f>SUM(I51:I58)</f>
        <v>4080800</v>
      </c>
      <c r="J59" s="199"/>
      <c r="K59" s="199"/>
    </row>
    <row r="60" spans="1:11" ht="15" hidden="1">
      <c r="A60" s="16" t="s">
        <v>854</v>
      </c>
      <c r="B60" s="41" t="s">
        <v>451</v>
      </c>
      <c r="C60" s="176"/>
      <c r="D60" s="176"/>
      <c r="E60" s="176"/>
      <c r="F60" s="165"/>
      <c r="G60" s="177"/>
      <c r="H60" s="177"/>
      <c r="I60" s="199"/>
      <c r="J60" s="199"/>
      <c r="K60" s="199"/>
    </row>
    <row r="61" spans="1:11" ht="15">
      <c r="A61" s="16" t="s">
        <v>453</v>
      </c>
      <c r="B61" s="41" t="s">
        <v>454</v>
      </c>
      <c r="C61" s="176">
        <v>4198835</v>
      </c>
      <c r="D61" s="176"/>
      <c r="E61" s="176"/>
      <c r="F61" s="165"/>
      <c r="G61" s="177">
        <f>SUM(C61:E61)</f>
        <v>4198835</v>
      </c>
      <c r="H61" s="177">
        <f>SUM(I61:K61)</f>
        <v>4198835</v>
      </c>
      <c r="I61" s="199">
        <v>4198835</v>
      </c>
      <c r="J61" s="199"/>
      <c r="K61" s="199"/>
    </row>
    <row r="62" spans="1:11" ht="15">
      <c r="A62" s="16" t="s">
        <v>455</v>
      </c>
      <c r="B62" s="41" t="s">
        <v>456</v>
      </c>
      <c r="C62" s="176"/>
      <c r="D62" s="176"/>
      <c r="E62" s="176"/>
      <c r="F62" s="165"/>
      <c r="G62" s="177"/>
      <c r="H62" s="177"/>
      <c r="I62" s="199"/>
      <c r="J62" s="199"/>
      <c r="K62" s="199"/>
    </row>
    <row r="63" spans="1:11" ht="15">
      <c r="A63" s="16" t="s">
        <v>812</v>
      </c>
      <c r="B63" s="41" t="s">
        <v>457</v>
      </c>
      <c r="C63" s="176"/>
      <c r="D63" s="176"/>
      <c r="E63" s="176"/>
      <c r="F63" s="165"/>
      <c r="G63" s="177"/>
      <c r="H63" s="177"/>
      <c r="I63" s="199"/>
      <c r="J63" s="199"/>
      <c r="K63" s="199"/>
    </row>
    <row r="64" spans="1:11" ht="15">
      <c r="A64" s="16" t="s">
        <v>855</v>
      </c>
      <c r="B64" s="41" t="s">
        <v>458</v>
      </c>
      <c r="C64" s="176"/>
      <c r="D64" s="176"/>
      <c r="E64" s="176"/>
      <c r="F64" s="165"/>
      <c r="G64" s="177"/>
      <c r="H64" s="177"/>
      <c r="I64" s="199"/>
      <c r="J64" s="199"/>
      <c r="K64" s="199"/>
    </row>
    <row r="65" spans="1:11" ht="15">
      <c r="A65" s="16" t="s">
        <v>814</v>
      </c>
      <c r="B65" s="41" t="s">
        <v>459</v>
      </c>
      <c r="C65" s="176">
        <v>25597868</v>
      </c>
      <c r="D65" s="176"/>
      <c r="E65" s="176"/>
      <c r="F65" s="165">
        <v>22825493</v>
      </c>
      <c r="G65" s="177">
        <f>SUM(C65:E65)</f>
        <v>25597868</v>
      </c>
      <c r="H65" s="177">
        <f>SUM(I65:K65)</f>
        <v>26513102</v>
      </c>
      <c r="I65" s="199">
        <v>26513102</v>
      </c>
      <c r="J65" s="199"/>
      <c r="K65" s="199"/>
    </row>
    <row r="66" spans="1:11" ht="15">
      <c r="A66" s="16" t="s">
        <v>856</v>
      </c>
      <c r="B66" s="41" t="s">
        <v>460</v>
      </c>
      <c r="C66" s="176"/>
      <c r="D66" s="176"/>
      <c r="E66" s="176"/>
      <c r="F66" s="165"/>
      <c r="G66" s="177"/>
      <c r="H66" s="177"/>
      <c r="I66" s="199"/>
      <c r="J66" s="199"/>
      <c r="K66" s="199"/>
    </row>
    <row r="67" spans="1:11" ht="15">
      <c r="A67" s="16" t="s">
        <v>857</v>
      </c>
      <c r="B67" s="41" t="s">
        <v>462</v>
      </c>
      <c r="C67" s="176"/>
      <c r="D67" s="176"/>
      <c r="E67" s="176"/>
      <c r="F67" s="165"/>
      <c r="G67" s="177"/>
      <c r="H67" s="177"/>
      <c r="I67" s="199"/>
      <c r="J67" s="199"/>
      <c r="K67" s="199"/>
    </row>
    <row r="68" spans="1:11" ht="15">
      <c r="A68" s="16" t="s">
        <v>463</v>
      </c>
      <c r="B68" s="41" t="s">
        <v>464</v>
      </c>
      <c r="C68" s="176"/>
      <c r="D68" s="176"/>
      <c r="E68" s="176"/>
      <c r="F68" s="165"/>
      <c r="G68" s="177"/>
      <c r="H68" s="177"/>
      <c r="I68" s="199"/>
      <c r="J68" s="199"/>
      <c r="K68" s="199"/>
    </row>
    <row r="69" spans="1:11" ht="15">
      <c r="A69" s="29" t="s">
        <v>465</v>
      </c>
      <c r="B69" s="41" t="s">
        <v>466</v>
      </c>
      <c r="C69" s="176"/>
      <c r="D69" s="176"/>
      <c r="E69" s="176"/>
      <c r="F69" s="165"/>
      <c r="G69" s="177"/>
      <c r="H69" s="177"/>
      <c r="I69" s="199"/>
      <c r="J69" s="199"/>
      <c r="K69" s="199"/>
    </row>
    <row r="70" spans="1:11" ht="15">
      <c r="A70" s="16" t="s">
        <v>858</v>
      </c>
      <c r="B70" s="41" t="s">
        <v>468</v>
      </c>
      <c r="C70" s="176">
        <v>18436000</v>
      </c>
      <c r="D70" s="176">
        <v>23052500</v>
      </c>
      <c r="E70" s="176"/>
      <c r="F70" s="165">
        <v>41488500</v>
      </c>
      <c r="G70" s="177">
        <f>SUM(C70:E70)</f>
        <v>41488500</v>
      </c>
      <c r="H70" s="177">
        <f>SUM(I70:K70)</f>
        <v>41488500</v>
      </c>
      <c r="I70" s="199">
        <v>41488500</v>
      </c>
      <c r="J70" s="199"/>
      <c r="K70" s="199"/>
    </row>
    <row r="71" spans="1:11" ht="15">
      <c r="A71" s="29" t="s">
        <v>192</v>
      </c>
      <c r="B71" s="41" t="s">
        <v>880</v>
      </c>
      <c r="C71" s="176">
        <v>12164971</v>
      </c>
      <c r="D71" s="176"/>
      <c r="E71" s="176"/>
      <c r="F71" s="165">
        <v>20654269</v>
      </c>
      <c r="G71" s="177">
        <f>SUM(C71:E71)</f>
        <v>12164971</v>
      </c>
      <c r="H71" s="177">
        <f>SUM(I71:K71)</f>
        <v>14763295</v>
      </c>
      <c r="I71" s="199">
        <v>14763295</v>
      </c>
      <c r="J71" s="199"/>
      <c r="K71" s="199"/>
    </row>
    <row r="72" spans="1:11" ht="15">
      <c r="A72" s="29" t="s">
        <v>193</v>
      </c>
      <c r="B72" s="41" t="s">
        <v>880</v>
      </c>
      <c r="C72" s="176"/>
      <c r="D72" s="176"/>
      <c r="E72" s="176"/>
      <c r="F72" s="165"/>
      <c r="G72" s="177"/>
      <c r="H72" s="177"/>
      <c r="I72" s="199"/>
      <c r="J72" s="199"/>
      <c r="K72" s="199"/>
    </row>
    <row r="73" spans="1:11" ht="15">
      <c r="A73" s="64" t="s">
        <v>818</v>
      </c>
      <c r="B73" s="67" t="s">
        <v>469</v>
      </c>
      <c r="C73" s="177">
        <f>SUM(C61:C72)</f>
        <v>60397674</v>
      </c>
      <c r="D73" s="177">
        <f>SUM(D61:D72)</f>
        <v>23052500</v>
      </c>
      <c r="E73" s="177"/>
      <c r="F73" s="165">
        <f>SUM(F61:F72)</f>
        <v>84968262</v>
      </c>
      <c r="G73" s="177">
        <f>SUM(C73:E73)</f>
        <v>83450174</v>
      </c>
      <c r="H73" s="177">
        <f>SUM(I73:K73)</f>
        <v>86963732</v>
      </c>
      <c r="I73" s="199">
        <f>SUM(I61:I72)</f>
        <v>86963732</v>
      </c>
      <c r="J73" s="199"/>
      <c r="K73" s="199"/>
    </row>
    <row r="74" spans="1:11" ht="15.75">
      <c r="A74" s="83" t="s">
        <v>138</v>
      </c>
      <c r="B74" s="67"/>
      <c r="C74" s="176"/>
      <c r="D74" s="176"/>
      <c r="E74" s="176"/>
      <c r="F74" s="165"/>
      <c r="G74" s="177"/>
      <c r="H74" s="177"/>
      <c r="I74" s="199"/>
      <c r="J74" s="199"/>
      <c r="K74" s="199"/>
    </row>
    <row r="75" spans="1:11" ht="15">
      <c r="A75" s="45" t="s">
        <v>470</v>
      </c>
      <c r="B75" s="41" t="s">
        <v>471</v>
      </c>
      <c r="C75" s="176"/>
      <c r="D75" s="176"/>
      <c r="E75" s="176"/>
      <c r="F75" s="165"/>
      <c r="G75" s="177"/>
      <c r="H75" s="177">
        <f>SUM(I75:K75)</f>
        <v>600000</v>
      </c>
      <c r="I75" s="199">
        <v>600000</v>
      </c>
      <c r="J75" s="199"/>
      <c r="K75" s="199"/>
    </row>
    <row r="76" spans="1:11" ht="15">
      <c r="A76" s="45" t="s">
        <v>859</v>
      </c>
      <c r="B76" s="41" t="s">
        <v>472</v>
      </c>
      <c r="C76" s="176">
        <v>130285395</v>
      </c>
      <c r="D76" s="176"/>
      <c r="E76" s="176"/>
      <c r="F76" s="165">
        <v>180000000</v>
      </c>
      <c r="G76" s="177">
        <f>SUM(C76:E76)</f>
        <v>130285395</v>
      </c>
      <c r="H76" s="177">
        <f>SUM(I76:K76)</f>
        <v>109921395</v>
      </c>
      <c r="I76" s="199">
        <v>109921395</v>
      </c>
      <c r="J76" s="199"/>
      <c r="K76" s="199"/>
    </row>
    <row r="77" spans="1:11" ht="15">
      <c r="A77" s="45" t="s">
        <v>474</v>
      </c>
      <c r="B77" s="41" t="s">
        <v>475</v>
      </c>
      <c r="C77" s="176"/>
      <c r="D77" s="176"/>
      <c r="E77" s="176">
        <v>1234000</v>
      </c>
      <c r="F77" s="165">
        <v>1234000</v>
      </c>
      <c r="G77" s="177">
        <f>SUM(C77:E77)</f>
        <v>1234000</v>
      </c>
      <c r="H77" s="177">
        <f>SUM(I77:K77)</f>
        <v>1234400</v>
      </c>
      <c r="I77" s="199"/>
      <c r="J77" s="199">
        <v>1234400</v>
      </c>
      <c r="K77" s="199"/>
    </row>
    <row r="78" spans="1:11" ht="15">
      <c r="A78" s="45" t="s">
        <v>476</v>
      </c>
      <c r="B78" s="41" t="s">
        <v>477</v>
      </c>
      <c r="C78" s="176">
        <v>3000000</v>
      </c>
      <c r="D78" s="176"/>
      <c r="E78" s="176">
        <v>500000</v>
      </c>
      <c r="F78" s="165">
        <v>1500000</v>
      </c>
      <c r="G78" s="177">
        <f>SUM(C78:E78)</f>
        <v>3500000</v>
      </c>
      <c r="H78" s="177">
        <f>SUM(I78:K78)</f>
        <v>6500000</v>
      </c>
      <c r="I78" s="199">
        <v>6000000</v>
      </c>
      <c r="J78" s="199">
        <v>500000</v>
      </c>
      <c r="K78" s="199"/>
    </row>
    <row r="79" spans="1:11" ht="15">
      <c r="A79" s="6" t="s">
        <v>478</v>
      </c>
      <c r="B79" s="41" t="s">
        <v>479</v>
      </c>
      <c r="C79" s="176"/>
      <c r="D79" s="176"/>
      <c r="E79" s="176"/>
      <c r="F79" s="165"/>
      <c r="G79" s="177"/>
      <c r="H79" s="177"/>
      <c r="I79" s="199"/>
      <c r="J79" s="199"/>
      <c r="K79" s="199"/>
    </row>
    <row r="80" spans="1:11" ht="15">
      <c r="A80" s="6" t="s">
        <v>480</v>
      </c>
      <c r="B80" s="41" t="s">
        <v>481</v>
      </c>
      <c r="C80" s="176"/>
      <c r="D80" s="176"/>
      <c r="E80" s="176"/>
      <c r="F80" s="165"/>
      <c r="G80" s="177"/>
      <c r="H80" s="177"/>
      <c r="I80" s="199"/>
      <c r="J80" s="199"/>
      <c r="K80" s="199"/>
    </row>
    <row r="81" spans="1:11" ht="15">
      <c r="A81" s="6" t="s">
        <v>482</v>
      </c>
      <c r="B81" s="41" t="s">
        <v>483</v>
      </c>
      <c r="C81" s="176">
        <v>19929501</v>
      </c>
      <c r="D81" s="176"/>
      <c r="E81" s="176">
        <v>468681</v>
      </c>
      <c r="F81" s="165">
        <v>19818681</v>
      </c>
      <c r="G81" s="177">
        <f>SUM(C81:E81)</f>
        <v>20398182</v>
      </c>
      <c r="H81" s="177">
        <f>SUM(I81:K81)</f>
        <v>20397782</v>
      </c>
      <c r="I81" s="199">
        <v>19929501</v>
      </c>
      <c r="J81" s="199">
        <v>468281</v>
      </c>
      <c r="K81" s="199"/>
    </row>
    <row r="82" spans="1:11" ht="15">
      <c r="A82" s="65" t="s">
        <v>820</v>
      </c>
      <c r="B82" s="67" t="s">
        <v>484</v>
      </c>
      <c r="C82" s="177">
        <f>SUM(C75:C81)</f>
        <v>153214896</v>
      </c>
      <c r="D82" s="177"/>
      <c r="E82" s="177">
        <f>SUM(E75:E81)</f>
        <v>2202681</v>
      </c>
      <c r="F82" s="165">
        <f>SUM(F75:F81)</f>
        <v>202552681</v>
      </c>
      <c r="G82" s="177">
        <f>SUM(C82:E82)</f>
        <v>155417577</v>
      </c>
      <c r="H82" s="177">
        <f>SUM(I82:K82)</f>
        <v>138653577</v>
      </c>
      <c r="I82" s="199">
        <f>SUM(I75:I81)</f>
        <v>136450896</v>
      </c>
      <c r="J82" s="199">
        <f>SUM(J75:J81)</f>
        <v>2202681</v>
      </c>
      <c r="K82" s="199"/>
    </row>
    <row r="83" spans="1:11" ht="15">
      <c r="A83" s="17" t="s">
        <v>485</v>
      </c>
      <c r="B83" s="41" t="s">
        <v>486</v>
      </c>
      <c r="C83" s="176">
        <v>63300000</v>
      </c>
      <c r="D83" s="176"/>
      <c r="E83" s="176"/>
      <c r="F83" s="165">
        <v>63300000</v>
      </c>
      <c r="G83" s="177">
        <f>SUM(C83:E83)</f>
        <v>63300000</v>
      </c>
      <c r="H83" s="177">
        <f>SUM(I83:K83)</f>
        <v>83299960</v>
      </c>
      <c r="I83" s="199">
        <v>83299960</v>
      </c>
      <c r="J83" s="199"/>
      <c r="K83" s="199"/>
    </row>
    <row r="84" spans="1:11" ht="15">
      <c r="A84" s="17" t="s">
        <v>487</v>
      </c>
      <c r="B84" s="41" t="s">
        <v>488</v>
      </c>
      <c r="C84" s="176"/>
      <c r="D84" s="176"/>
      <c r="E84" s="176"/>
      <c r="F84" s="165"/>
      <c r="G84" s="177"/>
      <c r="H84" s="177"/>
      <c r="I84" s="199"/>
      <c r="J84" s="199"/>
      <c r="K84" s="199"/>
    </row>
    <row r="85" spans="1:11" ht="15">
      <c r="A85" s="17" t="s">
        <v>489</v>
      </c>
      <c r="B85" s="41" t="s">
        <v>490</v>
      </c>
      <c r="C85" s="176">
        <v>12106100</v>
      </c>
      <c r="D85" s="176"/>
      <c r="E85" s="176"/>
      <c r="F85" s="165">
        <v>12106100</v>
      </c>
      <c r="G85" s="177">
        <f>SUM(C85:E85)</f>
        <v>12106100</v>
      </c>
      <c r="H85" s="177">
        <f>SUM(I85:K85)</f>
        <v>12106100</v>
      </c>
      <c r="I85" s="199">
        <v>12106100</v>
      </c>
      <c r="J85" s="199"/>
      <c r="K85" s="199"/>
    </row>
    <row r="86" spans="1:11" ht="15">
      <c r="A86" s="17" t="s">
        <v>491</v>
      </c>
      <c r="B86" s="41" t="s">
        <v>492</v>
      </c>
      <c r="C86" s="176">
        <v>20826182</v>
      </c>
      <c r="D86" s="176"/>
      <c r="E86" s="176"/>
      <c r="F86" s="165">
        <v>20826182</v>
      </c>
      <c r="G86" s="177">
        <f>SUM(C86:E86)</f>
        <v>20826182</v>
      </c>
      <c r="H86" s="177">
        <f>SUM(I86:K86)</f>
        <v>20826182</v>
      </c>
      <c r="I86" s="199">
        <v>20826182</v>
      </c>
      <c r="J86" s="199"/>
      <c r="K86" s="199"/>
    </row>
    <row r="87" spans="1:11" ht="15">
      <c r="A87" s="64" t="s">
        <v>821</v>
      </c>
      <c r="B87" s="67" t="s">
        <v>493</v>
      </c>
      <c r="C87" s="177">
        <f>SUM(C83:C86)</f>
        <v>96232282</v>
      </c>
      <c r="D87" s="177"/>
      <c r="E87" s="177"/>
      <c r="F87" s="165">
        <f>SUM(F83:F86)</f>
        <v>96232282</v>
      </c>
      <c r="G87" s="177">
        <f>SUM(C87:E87)</f>
        <v>96232282</v>
      </c>
      <c r="H87" s="177">
        <f>SUM(I87:K87)</f>
        <v>116232242</v>
      </c>
      <c r="I87" s="199">
        <f>SUM(I83:I86)</f>
        <v>116232242</v>
      </c>
      <c r="J87" s="199"/>
      <c r="K87" s="199"/>
    </row>
    <row r="88" spans="1:11" ht="15" hidden="1">
      <c r="A88" s="17" t="s">
        <v>494</v>
      </c>
      <c r="B88" s="41" t="s">
        <v>495</v>
      </c>
      <c r="C88" s="176"/>
      <c r="D88" s="176"/>
      <c r="E88" s="176"/>
      <c r="F88" s="165"/>
      <c r="G88" s="177"/>
      <c r="H88" s="177"/>
      <c r="I88" s="199"/>
      <c r="J88" s="199"/>
      <c r="K88" s="199"/>
    </row>
    <row r="89" spans="1:11" ht="15">
      <c r="A89" s="17" t="s">
        <v>900</v>
      </c>
      <c r="B89" s="41" t="s">
        <v>496</v>
      </c>
      <c r="C89" s="176"/>
      <c r="D89" s="176"/>
      <c r="E89" s="176"/>
      <c r="F89" s="165"/>
      <c r="G89" s="177"/>
      <c r="H89" s="177"/>
      <c r="I89" s="199"/>
      <c r="J89" s="199"/>
      <c r="K89" s="199"/>
    </row>
    <row r="90" spans="1:11" ht="15">
      <c r="A90" s="17" t="s">
        <v>901</v>
      </c>
      <c r="B90" s="41" t="s">
        <v>497</v>
      </c>
      <c r="C90" s="176"/>
      <c r="D90" s="176"/>
      <c r="E90" s="176"/>
      <c r="F90" s="165"/>
      <c r="G90" s="177"/>
      <c r="H90" s="177"/>
      <c r="I90" s="199"/>
      <c r="J90" s="199"/>
      <c r="K90" s="199"/>
    </row>
    <row r="91" spans="1:11" ht="15">
      <c r="A91" s="17" t="s">
        <v>902</v>
      </c>
      <c r="B91" s="41" t="s">
        <v>498</v>
      </c>
      <c r="C91" s="176"/>
      <c r="D91" s="176"/>
      <c r="E91" s="176"/>
      <c r="F91" s="165"/>
      <c r="G91" s="177"/>
      <c r="H91" s="177"/>
      <c r="I91" s="199"/>
      <c r="J91" s="199"/>
      <c r="K91" s="199"/>
    </row>
    <row r="92" spans="1:11" ht="15" hidden="1">
      <c r="A92" s="17" t="s">
        <v>903</v>
      </c>
      <c r="B92" s="41" t="s">
        <v>499</v>
      </c>
      <c r="C92" s="176"/>
      <c r="D92" s="176"/>
      <c r="E92" s="176"/>
      <c r="F92" s="165"/>
      <c r="G92" s="177"/>
      <c r="H92" s="177"/>
      <c r="I92" s="199"/>
      <c r="J92" s="199"/>
      <c r="K92" s="199"/>
    </row>
    <row r="93" spans="1:11" ht="15">
      <c r="A93" s="17" t="s">
        <v>904</v>
      </c>
      <c r="B93" s="41" t="s">
        <v>500</v>
      </c>
      <c r="C93" s="176"/>
      <c r="D93" s="176"/>
      <c r="E93" s="176"/>
      <c r="F93" s="165"/>
      <c r="G93" s="177"/>
      <c r="H93" s="177"/>
      <c r="I93" s="199"/>
      <c r="J93" s="199"/>
      <c r="K93" s="199"/>
    </row>
    <row r="94" spans="1:11" ht="15">
      <c r="A94" s="17" t="s">
        <v>501</v>
      </c>
      <c r="B94" s="41" t="s">
        <v>502</v>
      </c>
      <c r="C94" s="176">
        <v>600000</v>
      </c>
      <c r="D94" s="176"/>
      <c r="E94" s="176"/>
      <c r="F94" s="165">
        <v>600000</v>
      </c>
      <c r="G94" s="177">
        <f>SUM(C94:E94)</f>
        <v>600000</v>
      </c>
      <c r="H94" s="177">
        <f>SUM(I94:K94)</f>
        <v>600000</v>
      </c>
      <c r="I94" s="199">
        <v>600000</v>
      </c>
      <c r="J94" s="199"/>
      <c r="K94" s="199"/>
    </row>
    <row r="95" spans="1:11" ht="15">
      <c r="A95" s="17" t="s">
        <v>905</v>
      </c>
      <c r="B95" s="41" t="s">
        <v>331</v>
      </c>
      <c r="C95" s="176">
        <v>0</v>
      </c>
      <c r="D95" s="176">
        <v>13001000</v>
      </c>
      <c r="E95" s="176"/>
      <c r="F95" s="165">
        <v>13001000</v>
      </c>
      <c r="G95" s="177">
        <f>SUM(C95:E95)</f>
        <v>13001000</v>
      </c>
      <c r="H95" s="177">
        <f>SUM(I95:K95)</f>
        <v>29765000</v>
      </c>
      <c r="I95" s="199">
        <v>29765000</v>
      </c>
      <c r="J95" s="199"/>
      <c r="K95" s="199"/>
    </row>
    <row r="96" spans="1:11" ht="15">
      <c r="A96" s="64" t="s">
        <v>822</v>
      </c>
      <c r="B96" s="67" t="s">
        <v>504</v>
      </c>
      <c r="C96" s="177">
        <v>600000</v>
      </c>
      <c r="D96" s="177">
        <f>SUM(D89:D95)</f>
        <v>13001000</v>
      </c>
      <c r="E96" s="177"/>
      <c r="F96" s="165">
        <f>SUM(F90:F95)</f>
        <v>13601000</v>
      </c>
      <c r="G96" s="177">
        <f>SUM(C96:E96)</f>
        <v>13601000</v>
      </c>
      <c r="H96" s="177">
        <f>SUM(I96:K96)</f>
        <v>30365000</v>
      </c>
      <c r="I96" s="199">
        <f>SUM(I89:I95)</f>
        <v>30365000</v>
      </c>
      <c r="J96" s="199"/>
      <c r="K96" s="199"/>
    </row>
    <row r="97" spans="1:11" ht="15.75">
      <c r="A97" s="83" t="s">
        <v>137</v>
      </c>
      <c r="B97" s="67"/>
      <c r="C97" s="176"/>
      <c r="D97" s="176"/>
      <c r="E97" s="176"/>
      <c r="F97" s="165"/>
      <c r="G97" s="177"/>
      <c r="H97" s="177"/>
      <c r="I97" s="199"/>
      <c r="J97" s="199"/>
      <c r="K97" s="199"/>
    </row>
    <row r="98" spans="1:11" ht="15.75">
      <c r="A98" s="46" t="s">
        <v>913</v>
      </c>
      <c r="B98" s="47" t="s">
        <v>505</v>
      </c>
      <c r="C98" s="177">
        <f>SUM(C24+C25+C50+C59+C73+C82+C87+C96)</f>
        <v>441601398</v>
      </c>
      <c r="D98" s="177">
        <f>SUM(D24+D25+D50+D59+D73+D82+D87+D96)</f>
        <v>40243484</v>
      </c>
      <c r="E98" s="177">
        <f>SUM(E24+E25+E50+E59+E73+E82+E87+E96)</f>
        <v>39330105</v>
      </c>
      <c r="F98" s="165">
        <f>SUM(F24+F25+F50+F59+F73+F82+F87+F96)</f>
        <v>566896661</v>
      </c>
      <c r="G98" s="177">
        <f>SUM(C98:E98)</f>
        <v>521174987</v>
      </c>
      <c r="H98" s="177">
        <f>SUM(I98:K98)</f>
        <v>545960262</v>
      </c>
      <c r="I98" s="199">
        <f>SUM(I24+I25+I50+I59+I73+I82+I87+I96)</f>
        <v>452464869</v>
      </c>
      <c r="J98" s="199">
        <f>SUM(J24+J25+J50+J59+J73+J82+J87+J96)</f>
        <v>40223866</v>
      </c>
      <c r="K98" s="199">
        <f>SUM(K24+K25+K50+K59+K73+K82+K87+K96)</f>
        <v>53271527</v>
      </c>
    </row>
    <row r="99" spans="1:25" ht="15" hidden="1">
      <c r="A99" s="17" t="s">
        <v>906</v>
      </c>
      <c r="B99" s="5" t="s">
        <v>506</v>
      </c>
      <c r="C99" s="179"/>
      <c r="D99" s="180"/>
      <c r="E99" s="180"/>
      <c r="F99" s="226"/>
      <c r="G99" s="182"/>
      <c r="H99" s="182"/>
      <c r="I99" s="275"/>
      <c r="J99" s="275"/>
      <c r="K99" s="275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4"/>
      <c r="Y99" s="34"/>
    </row>
    <row r="100" spans="1:25" ht="15" hidden="1">
      <c r="A100" s="17" t="s">
        <v>509</v>
      </c>
      <c r="B100" s="5" t="s">
        <v>510</v>
      </c>
      <c r="C100" s="179"/>
      <c r="D100" s="180"/>
      <c r="E100" s="180"/>
      <c r="F100" s="226"/>
      <c r="G100" s="182"/>
      <c r="H100" s="182"/>
      <c r="I100" s="275"/>
      <c r="J100" s="275"/>
      <c r="K100" s="275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4"/>
      <c r="Y100" s="34"/>
    </row>
    <row r="101" spans="1:25" ht="15" hidden="1">
      <c r="A101" s="17" t="s">
        <v>907</v>
      </c>
      <c r="B101" s="5" t="s">
        <v>511</v>
      </c>
      <c r="C101" s="179"/>
      <c r="D101" s="180"/>
      <c r="E101" s="180"/>
      <c r="F101" s="226"/>
      <c r="G101" s="182"/>
      <c r="H101" s="182"/>
      <c r="I101" s="275"/>
      <c r="J101" s="275"/>
      <c r="K101" s="275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4"/>
      <c r="Y101" s="34"/>
    </row>
    <row r="102" spans="1:25" ht="15">
      <c r="A102" s="20" t="s">
        <v>829</v>
      </c>
      <c r="B102" s="9" t="s">
        <v>513</v>
      </c>
      <c r="C102" s="181"/>
      <c r="D102" s="182"/>
      <c r="E102" s="182"/>
      <c r="F102" s="227"/>
      <c r="G102" s="182"/>
      <c r="H102" s="182"/>
      <c r="I102" s="276"/>
      <c r="J102" s="276"/>
      <c r="K102" s="276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  <c r="Y102" s="34"/>
    </row>
    <row r="103" spans="1:25" ht="15" hidden="1">
      <c r="A103" s="48" t="s">
        <v>908</v>
      </c>
      <c r="B103" s="5" t="s">
        <v>514</v>
      </c>
      <c r="C103" s="183"/>
      <c r="D103" s="184"/>
      <c r="E103" s="184"/>
      <c r="F103" s="228"/>
      <c r="G103" s="186"/>
      <c r="H103" s="186"/>
      <c r="I103" s="277"/>
      <c r="J103" s="277"/>
      <c r="K103" s="277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4"/>
      <c r="Y103" s="34"/>
    </row>
    <row r="104" spans="1:25" ht="15" hidden="1">
      <c r="A104" s="48" t="s">
        <v>835</v>
      </c>
      <c r="B104" s="5" t="s">
        <v>517</v>
      </c>
      <c r="C104" s="183"/>
      <c r="D104" s="184"/>
      <c r="E104" s="184"/>
      <c r="F104" s="228"/>
      <c r="G104" s="186"/>
      <c r="H104" s="186"/>
      <c r="I104" s="277"/>
      <c r="J104" s="277"/>
      <c r="K104" s="277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4"/>
      <c r="Y104" s="34"/>
    </row>
    <row r="105" spans="1:25" ht="15" hidden="1">
      <c r="A105" s="17" t="s">
        <v>518</v>
      </c>
      <c r="B105" s="5" t="s">
        <v>519</v>
      </c>
      <c r="C105" s="179"/>
      <c r="D105" s="180"/>
      <c r="E105" s="180"/>
      <c r="F105" s="226"/>
      <c r="G105" s="182"/>
      <c r="H105" s="182"/>
      <c r="I105" s="275"/>
      <c r="J105" s="275"/>
      <c r="K105" s="275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4"/>
      <c r="Y105" s="34"/>
    </row>
    <row r="106" spans="1:25" ht="15" hidden="1">
      <c r="A106" s="17" t="s">
        <v>909</v>
      </c>
      <c r="B106" s="5" t="s">
        <v>520</v>
      </c>
      <c r="C106" s="179"/>
      <c r="D106" s="180"/>
      <c r="E106" s="180"/>
      <c r="F106" s="226"/>
      <c r="G106" s="182"/>
      <c r="H106" s="182"/>
      <c r="I106" s="275"/>
      <c r="J106" s="275"/>
      <c r="K106" s="275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4"/>
      <c r="Y106" s="34"/>
    </row>
    <row r="107" spans="1:25" ht="15">
      <c r="A107" s="18" t="s">
        <v>832</v>
      </c>
      <c r="B107" s="9" t="s">
        <v>521</v>
      </c>
      <c r="C107" s="185"/>
      <c r="D107" s="186"/>
      <c r="E107" s="186"/>
      <c r="F107" s="229"/>
      <c r="G107" s="186"/>
      <c r="H107" s="186"/>
      <c r="I107" s="278"/>
      <c r="J107" s="278"/>
      <c r="K107" s="278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4"/>
      <c r="Y107" s="34"/>
    </row>
    <row r="108" spans="1:25" ht="15">
      <c r="A108" s="48" t="s">
        <v>522</v>
      </c>
      <c r="B108" s="5" t="s">
        <v>523</v>
      </c>
      <c r="C108" s="183"/>
      <c r="D108" s="184"/>
      <c r="E108" s="184"/>
      <c r="F108" s="228"/>
      <c r="G108" s="186"/>
      <c r="H108" s="186"/>
      <c r="I108" s="277"/>
      <c r="J108" s="277"/>
      <c r="K108" s="277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4"/>
      <c r="Y108" s="34"/>
    </row>
    <row r="109" spans="1:25" ht="15">
      <c r="A109" s="48" t="s">
        <v>524</v>
      </c>
      <c r="B109" s="5" t="s">
        <v>525</v>
      </c>
      <c r="C109" s="183">
        <v>2558266</v>
      </c>
      <c r="D109" s="184"/>
      <c r="E109" s="184"/>
      <c r="F109" s="228">
        <v>2558266</v>
      </c>
      <c r="G109" s="186">
        <f>SUM(C109:E109)</f>
        <v>2558266</v>
      </c>
      <c r="H109" s="186">
        <f>SUM(I109:K109)</f>
        <v>2558266</v>
      </c>
      <c r="I109" s="277">
        <v>2558266</v>
      </c>
      <c r="J109" s="277"/>
      <c r="K109" s="277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4"/>
      <c r="Y109" s="34"/>
    </row>
    <row r="110" spans="1:25" ht="15">
      <c r="A110" s="18" t="s">
        <v>526</v>
      </c>
      <c r="B110" s="9" t="s">
        <v>527</v>
      </c>
      <c r="C110" s="183"/>
      <c r="D110" s="184"/>
      <c r="E110" s="184"/>
      <c r="F110" s="228"/>
      <c r="G110" s="186"/>
      <c r="H110" s="186"/>
      <c r="I110" s="277"/>
      <c r="J110" s="277"/>
      <c r="K110" s="277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4"/>
      <c r="Y110" s="34"/>
    </row>
    <row r="111" spans="1:25" ht="15">
      <c r="A111" s="48" t="s">
        <v>528</v>
      </c>
      <c r="B111" s="5" t="s">
        <v>529</v>
      </c>
      <c r="C111" s="183"/>
      <c r="D111" s="184"/>
      <c r="E111" s="184"/>
      <c r="F111" s="228"/>
      <c r="G111" s="186"/>
      <c r="H111" s="186"/>
      <c r="I111" s="277"/>
      <c r="J111" s="277"/>
      <c r="K111" s="277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4"/>
      <c r="Y111" s="34"/>
    </row>
    <row r="112" spans="1:25" ht="15" hidden="1">
      <c r="A112" s="48" t="s">
        <v>530</v>
      </c>
      <c r="B112" s="5" t="s">
        <v>531</v>
      </c>
      <c r="C112" s="183"/>
      <c r="D112" s="184"/>
      <c r="E112" s="184"/>
      <c r="F112" s="228"/>
      <c r="G112" s="186"/>
      <c r="H112" s="186"/>
      <c r="I112" s="277"/>
      <c r="J112" s="277"/>
      <c r="K112" s="277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4"/>
      <c r="Y112" s="34"/>
    </row>
    <row r="113" spans="1:25" ht="15">
      <c r="A113" s="48" t="s">
        <v>532</v>
      </c>
      <c r="B113" s="5" t="s">
        <v>533</v>
      </c>
      <c r="C113" s="183"/>
      <c r="D113" s="184"/>
      <c r="E113" s="184"/>
      <c r="F113" s="228"/>
      <c r="G113" s="186"/>
      <c r="H113" s="186"/>
      <c r="I113" s="277"/>
      <c r="J113" s="277"/>
      <c r="K113" s="277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4"/>
      <c r="Y113" s="34"/>
    </row>
    <row r="114" spans="1:25" ht="15">
      <c r="A114" s="49" t="s">
        <v>833</v>
      </c>
      <c r="B114" s="50" t="s">
        <v>534</v>
      </c>
      <c r="C114" s="185">
        <v>2558266</v>
      </c>
      <c r="D114" s="186"/>
      <c r="E114" s="186"/>
      <c r="F114" s="229">
        <v>2558266</v>
      </c>
      <c r="G114" s="186">
        <f>SUM(C114:E114)</f>
        <v>2558266</v>
      </c>
      <c r="H114" s="186">
        <f>SUM(I114:K114)</f>
        <v>2558266</v>
      </c>
      <c r="I114" s="278">
        <f>SUM(I102:I113)</f>
        <v>2558266</v>
      </c>
      <c r="J114" s="278"/>
      <c r="K114" s="278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4"/>
      <c r="Y114" s="34"/>
    </row>
    <row r="115" spans="1:25" ht="15">
      <c r="A115" s="48" t="s">
        <v>535</v>
      </c>
      <c r="B115" s="5" t="s">
        <v>536</v>
      </c>
      <c r="C115" s="183"/>
      <c r="D115" s="184"/>
      <c r="E115" s="184"/>
      <c r="F115" s="228"/>
      <c r="G115" s="186"/>
      <c r="H115" s="186"/>
      <c r="I115" s="277"/>
      <c r="J115" s="277"/>
      <c r="K115" s="277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4"/>
      <c r="Y115" s="34"/>
    </row>
    <row r="116" spans="1:25" ht="15">
      <c r="A116" s="17" t="s">
        <v>537</v>
      </c>
      <c r="B116" s="5" t="s">
        <v>538</v>
      </c>
      <c r="C116" s="179"/>
      <c r="D116" s="180"/>
      <c r="E116" s="180"/>
      <c r="F116" s="226"/>
      <c r="G116" s="182"/>
      <c r="H116" s="182"/>
      <c r="I116" s="275"/>
      <c r="J116" s="275"/>
      <c r="K116" s="275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4"/>
    </row>
    <row r="117" spans="1:25" ht="15" hidden="1">
      <c r="A117" s="48" t="s">
        <v>910</v>
      </c>
      <c r="B117" s="5" t="s">
        <v>539</v>
      </c>
      <c r="C117" s="183"/>
      <c r="D117" s="184"/>
      <c r="E117" s="184"/>
      <c r="F117" s="228"/>
      <c r="G117" s="186"/>
      <c r="H117" s="186"/>
      <c r="I117" s="277"/>
      <c r="J117" s="277"/>
      <c r="K117" s="277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4"/>
      <c r="Y117" s="34"/>
    </row>
    <row r="118" spans="1:25" ht="15" hidden="1">
      <c r="A118" s="48" t="s">
        <v>838</v>
      </c>
      <c r="B118" s="5" t="s">
        <v>540</v>
      </c>
      <c r="C118" s="183"/>
      <c r="D118" s="184"/>
      <c r="E118" s="184"/>
      <c r="F118" s="228"/>
      <c r="G118" s="186"/>
      <c r="H118" s="186"/>
      <c r="I118" s="277"/>
      <c r="J118" s="277"/>
      <c r="K118" s="277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4"/>
      <c r="Y118" s="34"/>
    </row>
    <row r="119" spans="1:25" ht="15">
      <c r="A119" s="49" t="s">
        <v>839</v>
      </c>
      <c r="B119" s="50" t="s">
        <v>544</v>
      </c>
      <c r="C119" s="185"/>
      <c r="D119" s="186"/>
      <c r="E119" s="186"/>
      <c r="F119" s="229"/>
      <c r="G119" s="186"/>
      <c r="H119" s="186"/>
      <c r="I119" s="278"/>
      <c r="J119" s="278"/>
      <c r="K119" s="278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4"/>
      <c r="Y119" s="34"/>
    </row>
    <row r="120" spans="1:25" ht="15">
      <c r="A120" s="17" t="s">
        <v>545</v>
      </c>
      <c r="B120" s="5" t="s">
        <v>546</v>
      </c>
      <c r="C120" s="179"/>
      <c r="D120" s="180"/>
      <c r="E120" s="180"/>
      <c r="F120" s="226"/>
      <c r="G120" s="182"/>
      <c r="H120" s="182"/>
      <c r="I120" s="275"/>
      <c r="J120" s="275"/>
      <c r="K120" s="275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4"/>
      <c r="Y120" s="34"/>
    </row>
    <row r="121" spans="1:25" ht="16.5" thickBot="1">
      <c r="A121" s="51" t="s">
        <v>914</v>
      </c>
      <c r="B121" s="52" t="s">
        <v>547</v>
      </c>
      <c r="C121" s="189">
        <v>2558266</v>
      </c>
      <c r="D121" s="190"/>
      <c r="E121" s="190"/>
      <c r="F121" s="232">
        <v>2558266</v>
      </c>
      <c r="G121" s="190">
        <f>SUM(C121:E121)</f>
        <v>2558266</v>
      </c>
      <c r="H121" s="190">
        <f>SUM(I121:K121)</f>
        <v>2558266</v>
      </c>
      <c r="I121" s="278">
        <f>SUM(I120+I119+I114)</f>
        <v>2558266</v>
      </c>
      <c r="J121" s="278"/>
      <c r="K121" s="278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4"/>
      <c r="Y121" s="34"/>
    </row>
    <row r="122" spans="1:25" ht="16.5" thickBot="1">
      <c r="A122" s="56" t="s">
        <v>29</v>
      </c>
      <c r="B122" s="188"/>
      <c r="C122" s="191">
        <f>SUM(C98+C121)</f>
        <v>444159664</v>
      </c>
      <c r="D122" s="192">
        <f>SUM(D98+D121)</f>
        <v>40243484</v>
      </c>
      <c r="E122" s="225">
        <f>SUM(E98+E121)</f>
        <v>39330105</v>
      </c>
      <c r="F122" s="233">
        <f>SUM(F98+F121)</f>
        <v>569454927</v>
      </c>
      <c r="G122" s="231">
        <f>SUM(C122:E122)</f>
        <v>523733253</v>
      </c>
      <c r="H122" s="231">
        <f>SUM(I122:K122)</f>
        <v>548518528</v>
      </c>
      <c r="I122" s="281">
        <f>SUM(I98+I121)</f>
        <v>455023135</v>
      </c>
      <c r="J122" s="281">
        <v>40223866</v>
      </c>
      <c r="K122" s="281">
        <v>53271527</v>
      </c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</row>
    <row r="123" spans="2:25" ht="15">
      <c r="B123" s="34"/>
      <c r="C123" s="34"/>
      <c r="D123" s="193"/>
      <c r="E123" s="34"/>
      <c r="F123" s="34"/>
      <c r="G123" s="187"/>
      <c r="H123" s="187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</row>
    <row r="124" spans="2:25" ht="1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</row>
    <row r="125" spans="2:25" ht="15">
      <c r="B125" s="34"/>
      <c r="C125" s="34"/>
      <c r="D125" s="34"/>
      <c r="E125" s="34"/>
      <c r="F125" s="34"/>
      <c r="G125" s="34"/>
      <c r="H125" s="187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</row>
    <row r="126" spans="2:25" ht="1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</row>
    <row r="127" spans="2:25" ht="1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2:25" ht="1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</row>
    <row r="129" spans="2:25" ht="1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</row>
    <row r="130" spans="2:25" ht="1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2:25" ht="1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</row>
    <row r="132" spans="2:25" ht="1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</row>
    <row r="133" spans="2:25" ht="1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</row>
    <row r="134" spans="2:25" ht="1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</row>
    <row r="135" spans="2:25" ht="1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</row>
    <row r="136" spans="2:25" ht="1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</row>
    <row r="137" spans="2:25" ht="1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</row>
    <row r="138" spans="2:25" ht="1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</row>
    <row r="139" spans="2:25" ht="1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</row>
    <row r="140" spans="2:25" ht="1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2:25" ht="1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</row>
    <row r="142" spans="2:25" ht="1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</row>
    <row r="143" spans="2:25" ht="1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</row>
    <row r="144" spans="2:25" ht="1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2:25" ht="1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</row>
    <row r="146" spans="2:25" ht="1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</row>
    <row r="147" spans="2:25" ht="1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</row>
    <row r="148" spans="2:25" ht="1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</row>
    <row r="149" spans="2:25" ht="1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</row>
    <row r="150" spans="2:25" ht="1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</row>
    <row r="151" spans="2:25" ht="1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</row>
    <row r="152" spans="2:25" ht="1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</row>
    <row r="153" spans="2:25" ht="1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</row>
    <row r="154" spans="2:25" ht="1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</row>
    <row r="155" spans="2:25" ht="1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</row>
    <row r="156" spans="2:25" ht="1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</row>
    <row r="157" spans="2:25" ht="1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</row>
    <row r="158" spans="2:25" ht="1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</row>
    <row r="159" spans="2:25" ht="1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</row>
    <row r="160" spans="2:25" ht="1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</row>
    <row r="161" spans="2:25" ht="1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</row>
    <row r="162" spans="2:25" ht="1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</row>
    <row r="163" spans="2:25" ht="1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2:25" ht="1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</row>
    <row r="165" spans="2:25" ht="1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</row>
    <row r="166" spans="2:25" ht="1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</row>
    <row r="167" spans="2:25" ht="1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</row>
    <row r="168" spans="2:25" ht="1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</row>
    <row r="169" spans="2:25" ht="1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</row>
    <row r="170" spans="2:25" ht="1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</row>
    <row r="171" spans="2:25" ht="1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</row>
  </sheetData>
  <sheetProtection/>
  <mergeCells count="3">
    <mergeCell ref="A1:H1"/>
    <mergeCell ref="A2:H2"/>
    <mergeCell ref="A3:H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A1">
      <selection activeCell="A3" sqref="A3:K118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22.8515625" style="0" customWidth="1"/>
    <col min="5" max="5" width="16.7109375" style="0" customWidth="1"/>
    <col min="6" max="6" width="21.7109375" style="0" customWidth="1"/>
    <col min="7" max="7" width="29.28125" style="0" customWidth="1"/>
    <col min="8" max="8" width="19.140625" style="0" customWidth="1"/>
    <col min="9" max="9" width="21.421875" style="0" customWidth="1"/>
    <col min="10" max="10" width="18.421875" style="0" customWidth="1"/>
    <col min="11" max="11" width="15.57421875" style="0" customWidth="1"/>
    <col min="12" max="12" width="12.421875" style="0" customWidth="1"/>
    <col min="13" max="13" width="19.7109375" style="0" customWidth="1"/>
    <col min="14" max="14" width="17.7109375" style="0" customWidth="1"/>
    <col min="15" max="15" width="9.7109375" style="0" customWidth="1"/>
    <col min="16" max="16" width="14.57421875" style="0" customWidth="1"/>
  </cols>
  <sheetData>
    <row r="1" spans="1:4" ht="18">
      <c r="A1" s="123" t="s">
        <v>94</v>
      </c>
      <c r="D1" s="120" t="s">
        <v>287</v>
      </c>
    </row>
    <row r="2" ht="18">
      <c r="A2" s="63" t="s">
        <v>96</v>
      </c>
    </row>
    <row r="3" ht="18">
      <c r="A3" s="63"/>
    </row>
    <row r="4" ht="15">
      <c r="A4" s="4" t="s">
        <v>230</v>
      </c>
    </row>
    <row r="5" spans="1:26" ht="56.25" customHeight="1">
      <c r="A5" s="2" t="s">
        <v>357</v>
      </c>
      <c r="B5" s="3" t="s">
        <v>358</v>
      </c>
      <c r="C5" s="3"/>
      <c r="D5" s="119" t="s">
        <v>275</v>
      </c>
      <c r="E5" s="119" t="s">
        <v>276</v>
      </c>
      <c r="F5" s="119" t="s">
        <v>277</v>
      </c>
      <c r="G5" s="119" t="s">
        <v>278</v>
      </c>
      <c r="H5" s="119" t="s">
        <v>279</v>
      </c>
      <c r="I5" s="119" t="s">
        <v>280</v>
      </c>
      <c r="J5" s="119" t="s">
        <v>281</v>
      </c>
      <c r="K5" s="119" t="s">
        <v>282</v>
      </c>
      <c r="L5" s="119" t="s">
        <v>283</v>
      </c>
      <c r="M5" s="119" t="s">
        <v>284</v>
      </c>
      <c r="N5" s="119" t="s">
        <v>285</v>
      </c>
      <c r="O5" s="53" t="s">
        <v>286</v>
      </c>
      <c r="P5" s="53" t="s">
        <v>291</v>
      </c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5" t="s">
        <v>359</v>
      </c>
      <c r="B6" s="6" t="s">
        <v>360</v>
      </c>
      <c r="C6" s="6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5" t="s">
        <v>361</v>
      </c>
      <c r="B7" s="6" t="s">
        <v>362</v>
      </c>
      <c r="C7" s="6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>
      <c r="A8" s="5" t="s">
        <v>363</v>
      </c>
      <c r="B8" s="6" t="s">
        <v>364</v>
      </c>
      <c r="C8" s="6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>
      <c r="A9" s="5" t="s">
        <v>365</v>
      </c>
      <c r="B9" s="6" t="s">
        <v>366</v>
      </c>
      <c r="C9" s="6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>
      <c r="A10" s="5" t="s">
        <v>367</v>
      </c>
      <c r="B10" s="6" t="s">
        <v>368</v>
      </c>
      <c r="C10" s="6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>
      <c r="A11" s="5" t="s">
        <v>369</v>
      </c>
      <c r="B11" s="6" t="s">
        <v>370</v>
      </c>
      <c r="C11" s="6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>
      <c r="A12" s="5" t="s">
        <v>371</v>
      </c>
      <c r="B12" s="6" t="s">
        <v>372</v>
      </c>
      <c r="C12" s="6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>
      <c r="A13" s="5" t="s">
        <v>373</v>
      </c>
      <c r="B13" s="6" t="s">
        <v>374</v>
      </c>
      <c r="C13" s="6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>
      <c r="A14" s="5" t="s">
        <v>375</v>
      </c>
      <c r="B14" s="6" t="s">
        <v>376</v>
      </c>
      <c r="C14" s="6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>
      <c r="A15" s="5" t="s">
        <v>377</v>
      </c>
      <c r="B15" s="6" t="s">
        <v>378</v>
      </c>
      <c r="C15" s="6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>
      <c r="A16" s="5" t="s">
        <v>379</v>
      </c>
      <c r="B16" s="6" t="s">
        <v>380</v>
      </c>
      <c r="C16" s="6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>
      <c r="A17" s="5" t="s">
        <v>381</v>
      </c>
      <c r="B17" s="6" t="s">
        <v>382</v>
      </c>
      <c r="C17" s="6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>
      <c r="A18" s="5" t="s">
        <v>707</v>
      </c>
      <c r="B18" s="6" t="s">
        <v>383</v>
      </c>
      <c r="C18" s="6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>
      <c r="A19" s="7" t="s">
        <v>384</v>
      </c>
      <c r="B19" s="8" t="s">
        <v>383</v>
      </c>
      <c r="C19" s="6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>
      <c r="A20" s="9" t="s">
        <v>708</v>
      </c>
      <c r="B20" s="10" t="s">
        <v>385</v>
      </c>
      <c r="C20" s="10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>
      <c r="A21" s="5" t="s">
        <v>386</v>
      </c>
      <c r="B21" s="6" t="s">
        <v>387</v>
      </c>
      <c r="C21" s="6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5" t="s">
        <v>388</v>
      </c>
      <c r="B22" s="6" t="s">
        <v>389</v>
      </c>
      <c r="C22" s="6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>
      <c r="A23" s="5" t="s">
        <v>390</v>
      </c>
      <c r="B23" s="6" t="s">
        <v>391</v>
      </c>
      <c r="C23" s="6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>
      <c r="A24" s="9" t="s">
        <v>709</v>
      </c>
      <c r="B24" s="10" t="s">
        <v>392</v>
      </c>
      <c r="C24" s="10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>
      <c r="A25" s="11" t="s">
        <v>710</v>
      </c>
      <c r="B25" s="12" t="s">
        <v>393</v>
      </c>
      <c r="C25" s="10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3" t="s">
        <v>711</v>
      </c>
      <c r="B26" s="6" t="s">
        <v>394</v>
      </c>
      <c r="C26" s="6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>
      <c r="A27" s="13" t="s">
        <v>712</v>
      </c>
      <c r="B27" s="6" t="s">
        <v>394</v>
      </c>
      <c r="C27" s="6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>
      <c r="A28" s="13" t="s">
        <v>713</v>
      </c>
      <c r="B28" s="6" t="s">
        <v>394</v>
      </c>
      <c r="C28" s="6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>
      <c r="A29" s="13" t="s">
        <v>714</v>
      </c>
      <c r="B29" s="6" t="s">
        <v>394</v>
      </c>
      <c r="C29" s="6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>
      <c r="A30" s="13" t="s">
        <v>715</v>
      </c>
      <c r="B30" s="6" t="s">
        <v>394</v>
      </c>
      <c r="C30" s="6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13" t="s">
        <v>716</v>
      </c>
      <c r="B31" s="6" t="s">
        <v>394</v>
      </c>
      <c r="C31" s="6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>
      <c r="A32" s="13" t="s">
        <v>717</v>
      </c>
      <c r="B32" s="6" t="s">
        <v>394</v>
      </c>
      <c r="C32" s="6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>
      <c r="A33" s="11" t="s">
        <v>718</v>
      </c>
      <c r="B33" s="12" t="s">
        <v>394</v>
      </c>
      <c r="C33" s="6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>
      <c r="A34" s="5" t="s">
        <v>395</v>
      </c>
      <c r="B34" s="6" t="s">
        <v>396</v>
      </c>
      <c r="C34" s="6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>
      <c r="A35" s="5" t="s">
        <v>397</v>
      </c>
      <c r="B35" s="6" t="s">
        <v>398</v>
      </c>
      <c r="C35" s="6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>
      <c r="A36" s="5" t="s">
        <v>399</v>
      </c>
      <c r="B36" s="6" t="s">
        <v>400</v>
      </c>
      <c r="C36" s="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>
      <c r="A37" s="9" t="s">
        <v>719</v>
      </c>
      <c r="B37" s="10" t="s">
        <v>401</v>
      </c>
      <c r="C37" s="10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>
      <c r="A38" s="5" t="s">
        <v>402</v>
      </c>
      <c r="B38" s="6" t="s">
        <v>403</v>
      </c>
      <c r="C38" s="6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>
      <c r="A39" s="5" t="s">
        <v>404</v>
      </c>
      <c r="B39" s="6" t="s">
        <v>405</v>
      </c>
      <c r="C39" s="6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>
      <c r="A40" s="9" t="s">
        <v>720</v>
      </c>
      <c r="B40" s="10" t="s">
        <v>406</v>
      </c>
      <c r="C40" s="10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>
      <c r="A41" s="5" t="s">
        <v>407</v>
      </c>
      <c r="B41" s="6" t="s">
        <v>408</v>
      </c>
      <c r="C41" s="6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>
      <c r="A42" s="5" t="s">
        <v>409</v>
      </c>
      <c r="B42" s="6" t="s">
        <v>410</v>
      </c>
      <c r="C42" s="6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>
      <c r="A43" s="5" t="s">
        <v>721</v>
      </c>
      <c r="B43" s="6" t="s">
        <v>411</v>
      </c>
      <c r="C43" s="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>
      <c r="A44" s="7" t="s">
        <v>412</v>
      </c>
      <c r="B44" s="8" t="s">
        <v>411</v>
      </c>
      <c r="C44" s="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>
      <c r="A45" s="5" t="s">
        <v>413</v>
      </c>
      <c r="B45" s="6" t="s">
        <v>414</v>
      </c>
      <c r="C45" s="6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>
      <c r="A46" s="14" t="s">
        <v>722</v>
      </c>
      <c r="B46" s="6" t="s">
        <v>415</v>
      </c>
      <c r="C46" s="6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>
      <c r="A47" s="7" t="s">
        <v>416</v>
      </c>
      <c r="B47" s="8" t="s">
        <v>415</v>
      </c>
      <c r="C47" s="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>
      <c r="A48" s="5" t="s">
        <v>417</v>
      </c>
      <c r="B48" s="6" t="s">
        <v>418</v>
      </c>
      <c r="C48" s="6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>
      <c r="A49" s="5" t="s">
        <v>723</v>
      </c>
      <c r="B49" s="6" t="s">
        <v>419</v>
      </c>
      <c r="C49" s="6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>
      <c r="A50" s="7" t="s">
        <v>420</v>
      </c>
      <c r="B50" s="8" t="s">
        <v>419</v>
      </c>
      <c r="C50" s="6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>
      <c r="A51" s="9" t="s">
        <v>724</v>
      </c>
      <c r="B51" s="10" t="s">
        <v>421</v>
      </c>
      <c r="C51" s="10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>
      <c r="A52" s="5" t="s">
        <v>422</v>
      </c>
      <c r="B52" s="6" t="s">
        <v>423</v>
      </c>
      <c r="C52" s="6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>
      <c r="A53" s="5" t="s">
        <v>424</v>
      </c>
      <c r="B53" s="6" t="s">
        <v>425</v>
      </c>
      <c r="C53" s="6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>
      <c r="A54" s="9" t="s">
        <v>725</v>
      </c>
      <c r="B54" s="10" t="s">
        <v>426</v>
      </c>
      <c r="C54" s="10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>
      <c r="A55" s="5" t="s">
        <v>427</v>
      </c>
      <c r="B55" s="6" t="s">
        <v>428</v>
      </c>
      <c r="C55" s="6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>
      <c r="A56" s="5" t="s">
        <v>429</v>
      </c>
      <c r="B56" s="6" t="s">
        <v>430</v>
      </c>
      <c r="C56" s="6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>
      <c r="A57" s="5" t="s">
        <v>726</v>
      </c>
      <c r="B57" s="6" t="s">
        <v>431</v>
      </c>
      <c r="C57" s="6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>
      <c r="A58" s="7" t="s">
        <v>416</v>
      </c>
      <c r="B58" s="8" t="s">
        <v>431</v>
      </c>
      <c r="C58" s="6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>
      <c r="A59" s="7" t="s">
        <v>432</v>
      </c>
      <c r="B59" s="8" t="s">
        <v>431</v>
      </c>
      <c r="C59" s="6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>
      <c r="A60" s="5" t="s">
        <v>727</v>
      </c>
      <c r="B60" s="6" t="s">
        <v>433</v>
      </c>
      <c r="C60" s="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>
      <c r="A61" s="7" t="s">
        <v>434</v>
      </c>
      <c r="B61" s="8" t="s">
        <v>433</v>
      </c>
      <c r="C61" s="6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>
      <c r="A62" s="7" t="s">
        <v>435</v>
      </c>
      <c r="B62" s="8" t="s">
        <v>433</v>
      </c>
      <c r="C62" s="6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>
      <c r="A63" s="7" t="s">
        <v>436</v>
      </c>
      <c r="B63" s="8" t="s">
        <v>433</v>
      </c>
      <c r="C63" s="6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>
      <c r="A64" s="5" t="s">
        <v>437</v>
      </c>
      <c r="B64" s="6" t="s">
        <v>438</v>
      </c>
      <c r="C64" s="6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>
      <c r="A65" s="9" t="s">
        <v>728</v>
      </c>
      <c r="B65" s="10" t="s">
        <v>439</v>
      </c>
      <c r="C65" s="10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>
      <c r="A66" s="11" t="s">
        <v>729</v>
      </c>
      <c r="B66" s="12" t="s">
        <v>440</v>
      </c>
      <c r="C66" s="1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>
      <c r="A67" s="15" t="s">
        <v>441</v>
      </c>
      <c r="B67" s="10" t="s">
        <v>442</v>
      </c>
      <c r="C67" s="6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>
      <c r="A68" s="16" t="s">
        <v>730</v>
      </c>
      <c r="B68" s="6" t="s">
        <v>443</v>
      </c>
      <c r="C68" s="6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>
      <c r="A69" s="16" t="s">
        <v>731</v>
      </c>
      <c r="B69" s="6" t="s">
        <v>443</v>
      </c>
      <c r="C69" s="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>
      <c r="A70" s="16" t="s">
        <v>732</v>
      </c>
      <c r="B70" s="6" t="s">
        <v>443</v>
      </c>
      <c r="C70" s="6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>
      <c r="A71" s="16" t="s">
        <v>733</v>
      </c>
      <c r="B71" s="6" t="s">
        <v>443</v>
      </c>
      <c r="C71" s="6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>
      <c r="A72" s="16" t="s">
        <v>734</v>
      </c>
      <c r="B72" s="6" t="s">
        <v>443</v>
      </c>
      <c r="C72" s="6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>
      <c r="A73" s="16" t="s">
        <v>735</v>
      </c>
      <c r="B73" s="6" t="s">
        <v>443</v>
      </c>
      <c r="C73" s="6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>
      <c r="A74" s="16" t="s">
        <v>736</v>
      </c>
      <c r="B74" s="6" t="s">
        <v>443</v>
      </c>
      <c r="C74" s="6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>
      <c r="A75" s="16" t="s">
        <v>737</v>
      </c>
      <c r="B75" s="6" t="s">
        <v>443</v>
      </c>
      <c r="C75" s="6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>
      <c r="A76" s="16" t="s">
        <v>738</v>
      </c>
      <c r="B76" s="6" t="s">
        <v>443</v>
      </c>
      <c r="C76" s="6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>
      <c r="A77" s="16" t="s">
        <v>739</v>
      </c>
      <c r="B77" s="6" t="s">
        <v>443</v>
      </c>
      <c r="C77" s="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>
      <c r="A78" s="17" t="s">
        <v>740</v>
      </c>
      <c r="B78" s="6" t="s">
        <v>443</v>
      </c>
      <c r="C78" s="6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>
      <c r="A79" s="17" t="s">
        <v>750</v>
      </c>
      <c r="B79" s="6" t="s">
        <v>443</v>
      </c>
      <c r="C79" s="6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>
      <c r="A80" s="17" t="s">
        <v>751</v>
      </c>
      <c r="B80" s="6" t="s">
        <v>443</v>
      </c>
      <c r="C80" s="6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>
      <c r="A81" s="17" t="s">
        <v>774</v>
      </c>
      <c r="B81" s="6" t="s">
        <v>443</v>
      </c>
      <c r="C81" s="6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>
      <c r="A82" s="17" t="s">
        <v>775</v>
      </c>
      <c r="B82" s="6" t="s">
        <v>443</v>
      </c>
      <c r="C82" s="6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>
      <c r="A83" s="17" t="s">
        <v>776</v>
      </c>
      <c r="B83" s="6" t="s">
        <v>443</v>
      </c>
      <c r="C83" s="6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>
      <c r="A84" s="15" t="s">
        <v>777</v>
      </c>
      <c r="B84" s="18" t="s">
        <v>443</v>
      </c>
      <c r="C84" s="6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>
      <c r="A85" s="16" t="s">
        <v>778</v>
      </c>
      <c r="B85" s="6" t="s">
        <v>444</v>
      </c>
      <c r="C85" s="6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>
      <c r="A86" s="16" t="s">
        <v>779</v>
      </c>
      <c r="B86" s="6" t="s">
        <v>444</v>
      </c>
      <c r="C86" s="6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">
      <c r="A87" s="16" t="s">
        <v>780</v>
      </c>
      <c r="B87" s="6" t="s">
        <v>444</v>
      </c>
      <c r="C87" s="6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">
      <c r="A88" s="19" t="s">
        <v>781</v>
      </c>
      <c r="B88" s="10" t="s">
        <v>444</v>
      </c>
      <c r="C88" s="6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">
      <c r="A89" s="16" t="s">
        <v>782</v>
      </c>
      <c r="B89" s="6" t="s">
        <v>445</v>
      </c>
      <c r="C89" s="6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">
      <c r="A90" s="16" t="s">
        <v>783</v>
      </c>
      <c r="B90" s="6" t="s">
        <v>445</v>
      </c>
      <c r="C90" s="6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">
      <c r="A91" s="16" t="s">
        <v>784</v>
      </c>
      <c r="B91" s="6" t="s">
        <v>445</v>
      </c>
      <c r="C91" s="6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">
      <c r="A92" s="16" t="s">
        <v>785</v>
      </c>
      <c r="B92" s="6" t="s">
        <v>445</v>
      </c>
      <c r="C92" s="6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">
      <c r="A93" s="17" t="s">
        <v>786</v>
      </c>
      <c r="B93" s="6" t="s">
        <v>445</v>
      </c>
      <c r="C93" s="6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">
      <c r="A94" s="17" t="s">
        <v>787</v>
      </c>
      <c r="B94" s="6" t="s">
        <v>445</v>
      </c>
      <c r="C94" s="6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">
      <c r="A95" s="20" t="s">
        <v>301</v>
      </c>
      <c r="B95" s="18" t="s">
        <v>445</v>
      </c>
      <c r="C95" s="6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">
      <c r="A96" s="16" t="s">
        <v>788</v>
      </c>
      <c r="B96" s="6" t="s">
        <v>446</v>
      </c>
      <c r="C96" s="6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">
      <c r="A97" s="21" t="s">
        <v>300</v>
      </c>
      <c r="B97" s="18" t="s">
        <v>446</v>
      </c>
      <c r="C97" s="6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">
      <c r="A98" s="16" t="s">
        <v>789</v>
      </c>
      <c r="B98" s="6" t="s">
        <v>447</v>
      </c>
      <c r="C98" s="6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">
      <c r="A99" s="16" t="s">
        <v>790</v>
      </c>
      <c r="B99" s="6" t="s">
        <v>447</v>
      </c>
      <c r="C99" s="6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">
      <c r="A100" s="17" t="s">
        <v>791</v>
      </c>
      <c r="B100" s="6" t="s">
        <v>447</v>
      </c>
      <c r="C100" s="6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">
      <c r="A101" s="17" t="s">
        <v>792</v>
      </c>
      <c r="B101" s="6" t="s">
        <v>447</v>
      </c>
      <c r="C101" s="6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">
      <c r="A102" s="17" t="s">
        <v>793</v>
      </c>
      <c r="B102" s="6" t="s">
        <v>447</v>
      </c>
      <c r="C102" s="6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" customHeight="1">
      <c r="A103" s="22" t="s">
        <v>794</v>
      </c>
      <c r="B103" s="6" t="s">
        <v>447</v>
      </c>
      <c r="C103" s="6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" customHeight="1">
      <c r="A104" s="15" t="s">
        <v>299</v>
      </c>
      <c r="B104" s="18" t="s">
        <v>447</v>
      </c>
      <c r="C104" s="6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">
      <c r="A105" s="16" t="s">
        <v>795</v>
      </c>
      <c r="B105" s="6" t="s">
        <v>448</v>
      </c>
      <c r="C105" s="6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">
      <c r="A106" s="16" t="s">
        <v>796</v>
      </c>
      <c r="B106" s="6" t="s">
        <v>448</v>
      </c>
      <c r="C106" s="6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">
      <c r="A107" s="15" t="s">
        <v>298</v>
      </c>
      <c r="B107" s="10" t="s">
        <v>448</v>
      </c>
      <c r="C107" s="6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">
      <c r="A108" s="16" t="s">
        <v>797</v>
      </c>
      <c r="B108" s="6" t="s">
        <v>449</v>
      </c>
      <c r="C108" s="6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">
      <c r="A109" s="16" t="s">
        <v>798</v>
      </c>
      <c r="B109" s="6" t="s">
        <v>449</v>
      </c>
      <c r="C109" s="6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">
      <c r="A110" s="17" t="s">
        <v>799</v>
      </c>
      <c r="B110" s="6" t="s">
        <v>449</v>
      </c>
      <c r="C110" s="6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">
      <c r="A111" s="17" t="s">
        <v>800</v>
      </c>
      <c r="B111" s="6" t="s">
        <v>449</v>
      </c>
      <c r="C111" s="6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">
      <c r="A112" s="17" t="s">
        <v>801</v>
      </c>
      <c r="B112" s="6" t="s">
        <v>449</v>
      </c>
      <c r="C112" s="6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">
      <c r="A113" s="17" t="s">
        <v>802</v>
      </c>
      <c r="B113" s="6" t="s">
        <v>449</v>
      </c>
      <c r="C113" s="6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">
      <c r="A114" s="17" t="s">
        <v>803</v>
      </c>
      <c r="B114" s="6" t="s">
        <v>449</v>
      </c>
      <c r="C114" s="6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">
      <c r="A115" s="17" t="s">
        <v>804</v>
      </c>
      <c r="B115" s="6" t="s">
        <v>449</v>
      </c>
      <c r="C115" s="6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">
      <c r="A116" s="17" t="s">
        <v>805</v>
      </c>
      <c r="B116" s="6" t="s">
        <v>449</v>
      </c>
      <c r="C116" s="6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">
      <c r="A117" s="17" t="s">
        <v>806</v>
      </c>
      <c r="B117" s="6" t="s">
        <v>449</v>
      </c>
      <c r="C117" s="6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30">
      <c r="A118" s="17" t="s">
        <v>807</v>
      </c>
      <c r="B118" s="6" t="s">
        <v>449</v>
      </c>
      <c r="C118" s="6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" customHeight="1">
      <c r="A119" s="17" t="s">
        <v>808</v>
      </c>
      <c r="B119" s="6" t="s">
        <v>449</v>
      </c>
      <c r="C119" s="6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" customHeight="1">
      <c r="A120" s="15" t="s">
        <v>809</v>
      </c>
      <c r="B120" s="18" t="s">
        <v>449</v>
      </c>
      <c r="C120" s="6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>
      <c r="A121" s="23" t="s">
        <v>810</v>
      </c>
      <c r="B121" s="12" t="s">
        <v>450</v>
      </c>
      <c r="C121" s="10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">
      <c r="A122" s="15" t="s">
        <v>811</v>
      </c>
      <c r="B122" s="10" t="s">
        <v>451</v>
      </c>
      <c r="C122" s="6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">
      <c r="A123" s="24" t="s">
        <v>452</v>
      </c>
      <c r="B123" s="8" t="s">
        <v>451</v>
      </c>
      <c r="C123" s="6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">
      <c r="A124" s="15" t="s">
        <v>453</v>
      </c>
      <c r="B124" s="10" t="s">
        <v>454</v>
      </c>
      <c r="C124" s="6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">
      <c r="A125" s="15" t="s">
        <v>455</v>
      </c>
      <c r="B125" s="10" t="s">
        <v>456</v>
      </c>
      <c r="C125" s="6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">
      <c r="A126" s="17" t="s">
        <v>142</v>
      </c>
      <c r="B126" s="6" t="s">
        <v>457</v>
      </c>
      <c r="C126" s="6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">
      <c r="A127" s="17" t="s">
        <v>143</v>
      </c>
      <c r="B127" s="6" t="s">
        <v>457</v>
      </c>
      <c r="C127" s="6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">
      <c r="A128" s="17" t="s">
        <v>144</v>
      </c>
      <c r="B128" s="6" t="s">
        <v>457</v>
      </c>
      <c r="C128" s="6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">
      <c r="A129" s="17" t="s">
        <v>145</v>
      </c>
      <c r="B129" s="6" t="s">
        <v>457</v>
      </c>
      <c r="C129" s="6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">
      <c r="A130" s="17" t="s">
        <v>146</v>
      </c>
      <c r="B130" s="6" t="s">
        <v>457</v>
      </c>
      <c r="C130" s="6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">
      <c r="A131" s="17" t="s">
        <v>147</v>
      </c>
      <c r="B131" s="6" t="s">
        <v>457</v>
      </c>
      <c r="C131" s="6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">
      <c r="A132" s="17" t="s">
        <v>148</v>
      </c>
      <c r="B132" s="6" t="s">
        <v>457</v>
      </c>
      <c r="C132" s="6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">
      <c r="A133" s="17" t="s">
        <v>149</v>
      </c>
      <c r="B133" s="6" t="s">
        <v>457</v>
      </c>
      <c r="C133" s="6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">
      <c r="A134" s="17" t="s">
        <v>150</v>
      </c>
      <c r="B134" s="6" t="s">
        <v>457</v>
      </c>
      <c r="C134" s="6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">
      <c r="A135" s="17" t="s">
        <v>151</v>
      </c>
      <c r="B135" s="6" t="s">
        <v>457</v>
      </c>
      <c r="C135" s="6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">
      <c r="A136" s="15" t="s">
        <v>812</v>
      </c>
      <c r="B136" s="10" t="s">
        <v>457</v>
      </c>
      <c r="C136" s="6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">
      <c r="A137" s="17" t="s">
        <v>142</v>
      </c>
      <c r="B137" s="6" t="s">
        <v>458</v>
      </c>
      <c r="C137" s="6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">
      <c r="A138" s="17" t="s">
        <v>143</v>
      </c>
      <c r="B138" s="6" t="s">
        <v>458</v>
      </c>
      <c r="C138" s="6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">
      <c r="A139" s="17" t="s">
        <v>144</v>
      </c>
      <c r="B139" s="6" t="s">
        <v>458</v>
      </c>
      <c r="C139" s="6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">
      <c r="A140" s="17" t="s">
        <v>145</v>
      </c>
      <c r="B140" s="6" t="s">
        <v>458</v>
      </c>
      <c r="C140" s="6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">
      <c r="A141" s="17" t="s">
        <v>146</v>
      </c>
      <c r="B141" s="6" t="s">
        <v>458</v>
      </c>
      <c r="C141" s="6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">
      <c r="A142" s="17" t="s">
        <v>147</v>
      </c>
      <c r="B142" s="6" t="s">
        <v>458</v>
      </c>
      <c r="C142" s="6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">
      <c r="A143" s="17" t="s">
        <v>148</v>
      </c>
      <c r="B143" s="6" t="s">
        <v>458</v>
      </c>
      <c r="C143" s="6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">
      <c r="A144" s="17" t="s">
        <v>149</v>
      </c>
      <c r="B144" s="6" t="s">
        <v>458</v>
      </c>
      <c r="C144" s="6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">
      <c r="A145" s="17" t="s">
        <v>150</v>
      </c>
      <c r="B145" s="6" t="s">
        <v>458</v>
      </c>
      <c r="C145" s="6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">
      <c r="A146" s="17" t="s">
        <v>151</v>
      </c>
      <c r="B146" s="6" t="s">
        <v>458</v>
      </c>
      <c r="C146" s="6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">
      <c r="A147" s="15" t="s">
        <v>813</v>
      </c>
      <c r="B147" s="10" t="s">
        <v>458</v>
      </c>
      <c r="C147" s="6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">
      <c r="A148" s="17" t="s">
        <v>142</v>
      </c>
      <c r="B148" s="6" t="s">
        <v>459</v>
      </c>
      <c r="C148" s="6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">
      <c r="A149" s="17" t="s">
        <v>143</v>
      </c>
      <c r="B149" s="6" t="s">
        <v>459</v>
      </c>
      <c r="C149" s="6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">
      <c r="A150" s="17" t="s">
        <v>144</v>
      </c>
      <c r="B150" s="6" t="s">
        <v>459</v>
      </c>
      <c r="C150" s="6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">
      <c r="A151" s="17" t="s">
        <v>145</v>
      </c>
      <c r="B151" s="6" t="s">
        <v>459</v>
      </c>
      <c r="C151" s="6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">
      <c r="A152" s="17" t="s">
        <v>146</v>
      </c>
      <c r="B152" s="6" t="s">
        <v>459</v>
      </c>
      <c r="C152" s="6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">
      <c r="A153" s="17" t="s">
        <v>147</v>
      </c>
      <c r="B153" s="6" t="s">
        <v>459</v>
      </c>
      <c r="C153" s="6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">
      <c r="A154" s="17" t="s">
        <v>148</v>
      </c>
      <c r="B154" s="6" t="s">
        <v>459</v>
      </c>
      <c r="C154" s="6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">
      <c r="A155" s="17" t="s">
        <v>149</v>
      </c>
      <c r="B155" s="6" t="s">
        <v>459</v>
      </c>
      <c r="C155" s="6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">
      <c r="A156" s="17" t="s">
        <v>150</v>
      </c>
      <c r="B156" s="6" t="s">
        <v>459</v>
      </c>
      <c r="C156" s="6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">
      <c r="A157" s="17" t="s">
        <v>151</v>
      </c>
      <c r="B157" s="6" t="s">
        <v>459</v>
      </c>
      <c r="C157" s="6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">
      <c r="A158" s="15" t="s">
        <v>814</v>
      </c>
      <c r="B158" s="10" t="s">
        <v>459</v>
      </c>
      <c r="C158" s="6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">
      <c r="A159" s="15" t="s">
        <v>815</v>
      </c>
      <c r="B159" s="10" t="s">
        <v>460</v>
      </c>
      <c r="C159" s="6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">
      <c r="A160" s="24" t="s">
        <v>461</v>
      </c>
      <c r="B160" s="8" t="s">
        <v>460</v>
      </c>
      <c r="C160" s="6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">
      <c r="A161" s="17" t="s">
        <v>152</v>
      </c>
      <c r="B161" s="5" t="s">
        <v>462</v>
      </c>
      <c r="C161" s="5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">
      <c r="A162" s="17" t="s">
        <v>153</v>
      </c>
      <c r="B162" s="5" t="s">
        <v>462</v>
      </c>
      <c r="C162" s="5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">
      <c r="A163" s="17" t="s">
        <v>154</v>
      </c>
      <c r="B163" s="5" t="s">
        <v>462</v>
      </c>
      <c r="C163" s="5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">
      <c r="A164" s="5" t="s">
        <v>155</v>
      </c>
      <c r="B164" s="5" t="s">
        <v>462</v>
      </c>
      <c r="C164" s="5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">
      <c r="A165" s="5" t="s">
        <v>156</v>
      </c>
      <c r="B165" s="5" t="s">
        <v>462</v>
      </c>
      <c r="C165" s="5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">
      <c r="A166" s="5" t="s">
        <v>157</v>
      </c>
      <c r="B166" s="5" t="s">
        <v>462</v>
      </c>
      <c r="C166" s="5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">
      <c r="A167" s="17" t="s">
        <v>158</v>
      </c>
      <c r="B167" s="5" t="s">
        <v>462</v>
      </c>
      <c r="C167" s="5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">
      <c r="A168" s="17" t="s">
        <v>159</v>
      </c>
      <c r="B168" s="5" t="s">
        <v>462</v>
      </c>
      <c r="C168" s="5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">
      <c r="A169" s="17" t="s">
        <v>160</v>
      </c>
      <c r="B169" s="5" t="s">
        <v>462</v>
      </c>
      <c r="C169" s="5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">
      <c r="A170" s="17" t="s">
        <v>161</v>
      </c>
      <c r="B170" s="5" t="s">
        <v>462</v>
      </c>
      <c r="C170" s="5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">
      <c r="A171" s="15" t="s">
        <v>816</v>
      </c>
      <c r="B171" s="10" t="s">
        <v>462</v>
      </c>
      <c r="C171" s="5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">
      <c r="A172" s="15" t="s">
        <v>463</v>
      </c>
      <c r="B172" s="10" t="s">
        <v>464</v>
      </c>
      <c r="C172" s="6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">
      <c r="A173" s="15" t="s">
        <v>465</v>
      </c>
      <c r="B173" s="10" t="s">
        <v>466</v>
      </c>
      <c r="C173" s="6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">
      <c r="A174" s="17" t="s">
        <v>152</v>
      </c>
      <c r="B174" s="5" t="s">
        <v>467</v>
      </c>
      <c r="C174" s="5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">
      <c r="A175" s="17" t="s">
        <v>153</v>
      </c>
      <c r="B175" s="5" t="s">
        <v>467</v>
      </c>
      <c r="C175" s="5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">
      <c r="A176" s="17" t="s">
        <v>154</v>
      </c>
      <c r="B176" s="5" t="s">
        <v>467</v>
      </c>
      <c r="C176" s="5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">
      <c r="A177" s="5" t="s">
        <v>155</v>
      </c>
      <c r="B177" s="5" t="s">
        <v>467</v>
      </c>
      <c r="C177" s="5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">
      <c r="A178" s="5" t="s">
        <v>156</v>
      </c>
      <c r="B178" s="5" t="s">
        <v>467</v>
      </c>
      <c r="C178" s="5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">
      <c r="A179" s="5" t="s">
        <v>157</v>
      </c>
      <c r="B179" s="5" t="s">
        <v>467</v>
      </c>
      <c r="C179" s="5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">
      <c r="A180" s="17" t="s">
        <v>158</v>
      </c>
      <c r="B180" s="5" t="s">
        <v>467</v>
      </c>
      <c r="C180" s="5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">
      <c r="A181" s="17" t="s">
        <v>162</v>
      </c>
      <c r="B181" s="5" t="s">
        <v>467</v>
      </c>
      <c r="C181" s="5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">
      <c r="A182" s="17" t="s">
        <v>160</v>
      </c>
      <c r="B182" s="5" t="s">
        <v>467</v>
      </c>
      <c r="C182" s="5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">
      <c r="A183" s="17" t="s">
        <v>161</v>
      </c>
      <c r="B183" s="5" t="s">
        <v>467</v>
      </c>
      <c r="C183" s="5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">
      <c r="A184" s="20" t="s">
        <v>817</v>
      </c>
      <c r="B184" s="10" t="s">
        <v>467</v>
      </c>
      <c r="C184" s="5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">
      <c r="A185" s="20" t="s">
        <v>192</v>
      </c>
      <c r="B185" s="10" t="s">
        <v>468</v>
      </c>
      <c r="C185" s="5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">
      <c r="A186" s="20" t="s">
        <v>193</v>
      </c>
      <c r="B186" s="10" t="s">
        <v>468</v>
      </c>
      <c r="C186" s="6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>
      <c r="A187" s="23" t="s">
        <v>818</v>
      </c>
      <c r="B187" s="12" t="s">
        <v>469</v>
      </c>
      <c r="C187" s="10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">
      <c r="A188" s="17" t="s">
        <v>470</v>
      </c>
      <c r="B188" s="6" t="s">
        <v>471</v>
      </c>
      <c r="C188" s="6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">
      <c r="A189" s="17" t="s">
        <v>819</v>
      </c>
      <c r="B189" s="6" t="s">
        <v>472</v>
      </c>
      <c r="C189" s="6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">
      <c r="A190" s="25" t="s">
        <v>473</v>
      </c>
      <c r="B190" s="8" t="s">
        <v>472</v>
      </c>
      <c r="C190" s="6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">
      <c r="A191" s="5" t="s">
        <v>474</v>
      </c>
      <c r="B191" s="6" t="s">
        <v>475</v>
      </c>
      <c r="C191" s="6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">
      <c r="A192" s="17" t="s">
        <v>476</v>
      </c>
      <c r="B192" s="6" t="s">
        <v>477</v>
      </c>
      <c r="C192" s="6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">
      <c r="A193" s="17" t="s">
        <v>478</v>
      </c>
      <c r="B193" s="6" t="s">
        <v>479</v>
      </c>
      <c r="C193" s="6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">
      <c r="A194" s="5" t="s">
        <v>480</v>
      </c>
      <c r="B194" s="6" t="s">
        <v>481</v>
      </c>
      <c r="C194" s="6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">
      <c r="A195" s="5" t="s">
        <v>482</v>
      </c>
      <c r="B195" s="6" t="s">
        <v>483</v>
      </c>
      <c r="C195" s="6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>
      <c r="A196" s="26" t="s">
        <v>820</v>
      </c>
      <c r="B196" s="12" t="s">
        <v>484</v>
      </c>
      <c r="C196" s="10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">
      <c r="A197" s="17" t="s">
        <v>485</v>
      </c>
      <c r="B197" s="6" t="s">
        <v>486</v>
      </c>
      <c r="C197" s="6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">
      <c r="A198" s="17" t="s">
        <v>487</v>
      </c>
      <c r="B198" s="6" t="s">
        <v>488</v>
      </c>
      <c r="C198" s="6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">
      <c r="A199" s="17" t="s">
        <v>489</v>
      </c>
      <c r="B199" s="6" t="s">
        <v>490</v>
      </c>
      <c r="C199" s="6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">
      <c r="A200" s="17" t="s">
        <v>491</v>
      </c>
      <c r="B200" s="6" t="s">
        <v>492</v>
      </c>
      <c r="C200" s="6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>
      <c r="A201" s="26" t="s">
        <v>821</v>
      </c>
      <c r="B201" s="12" t="s">
        <v>493</v>
      </c>
      <c r="C201" s="10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">
      <c r="A202" s="15" t="s">
        <v>494</v>
      </c>
      <c r="B202" s="10" t="s">
        <v>495</v>
      </c>
      <c r="C202" s="6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">
      <c r="A203" s="17" t="s">
        <v>142</v>
      </c>
      <c r="B203" s="6" t="s">
        <v>496</v>
      </c>
      <c r="C203" s="6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">
      <c r="A204" s="17" t="s">
        <v>143</v>
      </c>
      <c r="B204" s="6" t="s">
        <v>496</v>
      </c>
      <c r="C204" s="6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">
      <c r="A205" s="17" t="s">
        <v>144</v>
      </c>
      <c r="B205" s="6" t="s">
        <v>496</v>
      </c>
      <c r="C205" s="6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">
      <c r="A206" s="17" t="s">
        <v>145</v>
      </c>
      <c r="B206" s="6" t="s">
        <v>496</v>
      </c>
      <c r="C206" s="6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">
      <c r="A207" s="17" t="s">
        <v>146</v>
      </c>
      <c r="B207" s="6" t="s">
        <v>496</v>
      </c>
      <c r="C207" s="6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">
      <c r="A208" s="17" t="s">
        <v>147</v>
      </c>
      <c r="B208" s="6" t="s">
        <v>496</v>
      </c>
      <c r="C208" s="6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">
      <c r="A209" s="17" t="s">
        <v>148</v>
      </c>
      <c r="B209" s="6" t="s">
        <v>496</v>
      </c>
      <c r="C209" s="6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">
      <c r="A210" s="17" t="s">
        <v>149</v>
      </c>
      <c r="B210" s="6" t="s">
        <v>496</v>
      </c>
      <c r="C210" s="6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">
      <c r="A211" s="17" t="s">
        <v>150</v>
      </c>
      <c r="B211" s="6" t="s">
        <v>496</v>
      </c>
      <c r="C211" s="6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">
      <c r="A212" s="17" t="s">
        <v>151</v>
      </c>
      <c r="B212" s="6" t="s">
        <v>496</v>
      </c>
      <c r="C212" s="6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">
      <c r="A213" s="15" t="s">
        <v>828</v>
      </c>
      <c r="B213" s="10" t="s">
        <v>496</v>
      </c>
      <c r="C213" s="6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">
      <c r="A214" s="17" t="s">
        <v>142</v>
      </c>
      <c r="B214" s="6" t="s">
        <v>497</v>
      </c>
      <c r="C214" s="6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">
      <c r="A215" s="17" t="s">
        <v>143</v>
      </c>
      <c r="B215" s="6" t="s">
        <v>497</v>
      </c>
      <c r="C215" s="6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">
      <c r="A216" s="17" t="s">
        <v>144</v>
      </c>
      <c r="B216" s="6" t="s">
        <v>497</v>
      </c>
      <c r="C216" s="6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">
      <c r="A217" s="17" t="s">
        <v>145</v>
      </c>
      <c r="B217" s="6" t="s">
        <v>497</v>
      </c>
      <c r="C217" s="6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">
      <c r="A218" s="17" t="s">
        <v>146</v>
      </c>
      <c r="B218" s="6" t="s">
        <v>497</v>
      </c>
      <c r="C218" s="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">
      <c r="A219" s="17" t="s">
        <v>147</v>
      </c>
      <c r="B219" s="6" t="s">
        <v>497</v>
      </c>
      <c r="C219" s="6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">
      <c r="A220" s="17" t="s">
        <v>148</v>
      </c>
      <c r="B220" s="6" t="s">
        <v>497</v>
      </c>
      <c r="C220" s="6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">
      <c r="A221" s="17" t="s">
        <v>149</v>
      </c>
      <c r="B221" s="6" t="s">
        <v>497</v>
      </c>
      <c r="C221" s="6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">
      <c r="A222" s="17" t="s">
        <v>150</v>
      </c>
      <c r="B222" s="6" t="s">
        <v>497</v>
      </c>
      <c r="C222" s="6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">
      <c r="A223" s="17" t="s">
        <v>151</v>
      </c>
      <c r="B223" s="6" t="s">
        <v>497</v>
      </c>
      <c r="C223" s="6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">
      <c r="A224" s="15" t="s">
        <v>827</v>
      </c>
      <c r="B224" s="10" t="s">
        <v>497</v>
      </c>
      <c r="C224" s="6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">
      <c r="A225" s="17" t="s">
        <v>142</v>
      </c>
      <c r="B225" s="6" t="s">
        <v>498</v>
      </c>
      <c r="C225" s="6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">
      <c r="A226" s="17" t="s">
        <v>143</v>
      </c>
      <c r="B226" s="6" t="s">
        <v>498</v>
      </c>
      <c r="C226" s="6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">
      <c r="A227" s="17" t="s">
        <v>144</v>
      </c>
      <c r="B227" s="6" t="s">
        <v>498</v>
      </c>
      <c r="C227" s="6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">
      <c r="A228" s="17" t="s">
        <v>145</v>
      </c>
      <c r="B228" s="6" t="s">
        <v>498</v>
      </c>
      <c r="C228" s="6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">
      <c r="A229" s="17" t="s">
        <v>146</v>
      </c>
      <c r="B229" s="6" t="s">
        <v>498</v>
      </c>
      <c r="C229" s="6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">
      <c r="A230" s="17" t="s">
        <v>147</v>
      </c>
      <c r="B230" s="6" t="s">
        <v>498</v>
      </c>
      <c r="C230" s="6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">
      <c r="A231" s="17" t="s">
        <v>148</v>
      </c>
      <c r="B231" s="6" t="s">
        <v>498</v>
      </c>
      <c r="C231" s="6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">
      <c r="A232" s="17" t="s">
        <v>149</v>
      </c>
      <c r="B232" s="6" t="s">
        <v>498</v>
      </c>
      <c r="C232" s="6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">
      <c r="A233" s="17" t="s">
        <v>150</v>
      </c>
      <c r="B233" s="6" t="s">
        <v>498</v>
      </c>
      <c r="C233" s="6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">
      <c r="A234" s="17" t="s">
        <v>151</v>
      </c>
      <c r="B234" s="6" t="s">
        <v>498</v>
      </c>
      <c r="C234" s="6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">
      <c r="A235" s="15" t="s">
        <v>826</v>
      </c>
      <c r="B235" s="10" t="s">
        <v>498</v>
      </c>
      <c r="C235" s="6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">
      <c r="A236" s="15" t="s">
        <v>825</v>
      </c>
      <c r="B236" s="10" t="s">
        <v>499</v>
      </c>
      <c r="C236" s="6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>
      <c r="A237" s="25" t="s">
        <v>461</v>
      </c>
      <c r="B237" s="8" t="s">
        <v>499</v>
      </c>
      <c r="C237" s="6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">
      <c r="A238" s="17" t="s">
        <v>152</v>
      </c>
      <c r="B238" s="5" t="s">
        <v>500</v>
      </c>
      <c r="C238" s="5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">
      <c r="A239" s="17" t="s">
        <v>153</v>
      </c>
      <c r="B239" s="6" t="s">
        <v>500</v>
      </c>
      <c r="C239" s="6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">
      <c r="A240" s="17" t="s">
        <v>154</v>
      </c>
      <c r="B240" s="5" t="s">
        <v>500</v>
      </c>
      <c r="C240" s="5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">
      <c r="A241" s="5" t="s">
        <v>155</v>
      </c>
      <c r="B241" s="6" t="s">
        <v>500</v>
      </c>
      <c r="C241" s="6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">
      <c r="A242" s="5" t="s">
        <v>156</v>
      </c>
      <c r="B242" s="5" t="s">
        <v>500</v>
      </c>
      <c r="C242" s="5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">
      <c r="A243" s="5" t="s">
        <v>157</v>
      </c>
      <c r="B243" s="6" t="s">
        <v>500</v>
      </c>
      <c r="C243" s="6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">
      <c r="A244" s="17" t="s">
        <v>158</v>
      </c>
      <c r="B244" s="5" t="s">
        <v>500</v>
      </c>
      <c r="C244" s="5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>
      <c r="A245" s="17" t="s">
        <v>162</v>
      </c>
      <c r="B245" s="6" t="s">
        <v>500</v>
      </c>
      <c r="C245" s="6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">
      <c r="A246" s="17" t="s">
        <v>160</v>
      </c>
      <c r="B246" s="5" t="s">
        <v>500</v>
      </c>
      <c r="C246" s="5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">
      <c r="A247" s="17" t="s">
        <v>161</v>
      </c>
      <c r="B247" s="6" t="s">
        <v>500</v>
      </c>
      <c r="C247" s="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">
      <c r="A248" s="15" t="s">
        <v>824</v>
      </c>
      <c r="B248" s="10" t="s">
        <v>500</v>
      </c>
      <c r="C248" s="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">
      <c r="A249" s="15" t="s">
        <v>501</v>
      </c>
      <c r="B249" s="10" t="s">
        <v>502</v>
      </c>
      <c r="C249" s="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">
      <c r="A250" s="17" t="s">
        <v>152</v>
      </c>
      <c r="B250" s="5" t="s">
        <v>503</v>
      </c>
      <c r="C250" s="5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">
      <c r="A251" s="17" t="s">
        <v>153</v>
      </c>
      <c r="B251" s="5" t="s">
        <v>503</v>
      </c>
      <c r="C251" s="5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">
      <c r="A252" s="17" t="s">
        <v>154</v>
      </c>
      <c r="B252" s="5" t="s">
        <v>503</v>
      </c>
      <c r="C252" s="5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>
      <c r="A253" s="5" t="s">
        <v>155</v>
      </c>
      <c r="B253" s="5" t="s">
        <v>503</v>
      </c>
      <c r="C253" s="5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">
      <c r="A254" s="5" t="s">
        <v>156</v>
      </c>
      <c r="B254" s="5" t="s">
        <v>503</v>
      </c>
      <c r="C254" s="5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">
      <c r="A255" s="5" t="s">
        <v>157</v>
      </c>
      <c r="B255" s="5" t="s">
        <v>503</v>
      </c>
      <c r="C255" s="5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">
      <c r="A256" s="17" t="s">
        <v>158</v>
      </c>
      <c r="B256" s="5" t="s">
        <v>503</v>
      </c>
      <c r="C256" s="5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">
      <c r="A257" s="17" t="s">
        <v>162</v>
      </c>
      <c r="B257" s="5" t="s">
        <v>503</v>
      </c>
      <c r="C257" s="5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">
      <c r="A258" s="17" t="s">
        <v>160</v>
      </c>
      <c r="B258" s="5" t="s">
        <v>503</v>
      </c>
      <c r="C258" s="5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">
      <c r="A259" s="17" t="s">
        <v>161</v>
      </c>
      <c r="B259" s="5" t="s">
        <v>503</v>
      </c>
      <c r="C259" s="5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">
      <c r="A260" s="20" t="s">
        <v>297</v>
      </c>
      <c r="B260" s="10" t="s">
        <v>503</v>
      </c>
      <c r="C260" s="5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>
      <c r="A261" s="23" t="s">
        <v>822</v>
      </c>
      <c r="B261" s="12" t="s">
        <v>504</v>
      </c>
      <c r="C261" s="10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8">
      <c r="A262" s="27" t="s">
        <v>823</v>
      </c>
      <c r="B262" s="28" t="s">
        <v>505</v>
      </c>
      <c r="C262" s="9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">
      <c r="A263" s="16" t="s">
        <v>831</v>
      </c>
      <c r="B263" s="5" t="s">
        <v>506</v>
      </c>
      <c r="C263" s="5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">
      <c r="A264" s="25" t="s">
        <v>507</v>
      </c>
      <c r="B264" s="25" t="s">
        <v>506</v>
      </c>
      <c r="C264" s="5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">
      <c r="A265" s="25" t="s">
        <v>508</v>
      </c>
      <c r="B265" s="25" t="s">
        <v>506</v>
      </c>
      <c r="C265" s="5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">
      <c r="A266" s="16" t="s">
        <v>509</v>
      </c>
      <c r="B266" s="5" t="s">
        <v>510</v>
      </c>
      <c r="C266" s="5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">
      <c r="A267" s="16" t="s">
        <v>830</v>
      </c>
      <c r="B267" s="5" t="s">
        <v>511</v>
      </c>
      <c r="C267" s="5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">
      <c r="A268" s="25" t="s">
        <v>507</v>
      </c>
      <c r="B268" s="25" t="s">
        <v>511</v>
      </c>
      <c r="C268" s="5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">
      <c r="A269" s="25" t="s">
        <v>508</v>
      </c>
      <c r="B269" s="25" t="s">
        <v>512</v>
      </c>
      <c r="C269" s="5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">
      <c r="A270" s="15" t="s">
        <v>829</v>
      </c>
      <c r="B270" s="9" t="s">
        <v>513</v>
      </c>
      <c r="C270" s="9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">
      <c r="A271" s="29" t="s">
        <v>834</v>
      </c>
      <c r="B271" s="5" t="s">
        <v>514</v>
      </c>
      <c r="C271" s="5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">
      <c r="A272" s="25" t="s">
        <v>515</v>
      </c>
      <c r="B272" s="25" t="s">
        <v>514</v>
      </c>
      <c r="C272" s="5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">
      <c r="A273" s="25" t="s">
        <v>516</v>
      </c>
      <c r="B273" s="25" t="s">
        <v>514</v>
      </c>
      <c r="C273" s="5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>
      <c r="A274" s="29" t="s">
        <v>835</v>
      </c>
      <c r="B274" s="5" t="s">
        <v>517</v>
      </c>
      <c r="C274" s="5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">
      <c r="A275" s="25" t="s">
        <v>508</v>
      </c>
      <c r="B275" s="25" t="s">
        <v>517</v>
      </c>
      <c r="C275" s="5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">
      <c r="A276" s="17" t="s">
        <v>518</v>
      </c>
      <c r="B276" s="5" t="s">
        <v>519</v>
      </c>
      <c r="C276" s="5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">
      <c r="A277" s="17" t="s">
        <v>836</v>
      </c>
      <c r="B277" s="5" t="s">
        <v>520</v>
      </c>
      <c r="C277" s="5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">
      <c r="A278" s="25" t="s">
        <v>516</v>
      </c>
      <c r="B278" s="25" t="s">
        <v>520</v>
      </c>
      <c r="C278" s="5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">
      <c r="A279" s="25" t="s">
        <v>508</v>
      </c>
      <c r="B279" s="25" t="s">
        <v>520</v>
      </c>
      <c r="C279" s="5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">
      <c r="A280" s="30" t="s">
        <v>832</v>
      </c>
      <c r="B280" s="9" t="s">
        <v>521</v>
      </c>
      <c r="C280" s="9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">
      <c r="A281" s="29" t="s">
        <v>522</v>
      </c>
      <c r="B281" s="5" t="s">
        <v>523</v>
      </c>
      <c r="C281" s="5"/>
      <c r="D281" s="53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">
      <c r="A282" s="29" t="s">
        <v>524</v>
      </c>
      <c r="B282" s="5" t="s">
        <v>525</v>
      </c>
      <c r="C282" s="5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">
      <c r="A283" s="30" t="s">
        <v>526</v>
      </c>
      <c r="B283" s="9" t="s">
        <v>527</v>
      </c>
      <c r="C283" s="5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">
      <c r="A284" s="29" t="s">
        <v>528</v>
      </c>
      <c r="B284" s="5" t="s">
        <v>529</v>
      </c>
      <c r="C284" s="5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">
      <c r="A285" s="29" t="s">
        <v>530</v>
      </c>
      <c r="B285" s="5" t="s">
        <v>531</v>
      </c>
      <c r="C285" s="5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">
      <c r="A286" s="29" t="s">
        <v>532</v>
      </c>
      <c r="B286" s="5" t="s">
        <v>533</v>
      </c>
      <c r="C286" s="5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">
      <c r="A287" s="59" t="s">
        <v>833</v>
      </c>
      <c r="B287" s="60" t="s">
        <v>534</v>
      </c>
      <c r="C287" s="9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">
      <c r="A288" s="29" t="s">
        <v>535</v>
      </c>
      <c r="B288" s="5" t="s">
        <v>536</v>
      </c>
      <c r="C288" s="5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">
      <c r="A289" s="16" t="s">
        <v>537</v>
      </c>
      <c r="B289" s="5" t="s">
        <v>538</v>
      </c>
      <c r="C289" s="5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">
      <c r="A290" s="29" t="s">
        <v>837</v>
      </c>
      <c r="B290" s="5" t="s">
        <v>539</v>
      </c>
      <c r="C290" s="5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">
      <c r="A291" s="25" t="s">
        <v>508</v>
      </c>
      <c r="B291" s="25" t="s">
        <v>539</v>
      </c>
      <c r="C291" s="5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">
      <c r="A292" s="29" t="s">
        <v>838</v>
      </c>
      <c r="B292" s="5" t="s">
        <v>540</v>
      </c>
      <c r="C292" s="5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">
      <c r="A293" s="25" t="s">
        <v>541</v>
      </c>
      <c r="B293" s="25" t="s">
        <v>540</v>
      </c>
      <c r="C293" s="5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">
      <c r="A294" s="25" t="s">
        <v>542</v>
      </c>
      <c r="B294" s="25" t="s">
        <v>540</v>
      </c>
      <c r="C294" s="5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">
      <c r="A295" s="25" t="s">
        <v>543</v>
      </c>
      <c r="B295" s="25" t="s">
        <v>540</v>
      </c>
      <c r="C295" s="5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">
      <c r="A296" s="25" t="s">
        <v>508</v>
      </c>
      <c r="B296" s="25" t="s">
        <v>540</v>
      </c>
      <c r="C296" s="5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">
      <c r="A297" s="59" t="s">
        <v>839</v>
      </c>
      <c r="B297" s="60" t="s">
        <v>544</v>
      </c>
      <c r="C297" s="9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">
      <c r="A298" s="61" t="s">
        <v>545</v>
      </c>
      <c r="B298" s="60" t="s">
        <v>546</v>
      </c>
      <c r="C298" s="5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>
      <c r="A299" s="58" t="s">
        <v>840</v>
      </c>
      <c r="B299" s="52" t="s">
        <v>547</v>
      </c>
      <c r="C299" s="9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>
      <c r="A300" s="56" t="s">
        <v>29</v>
      </c>
      <c r="B300" s="57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302" t="s">
        <v>94</v>
      </c>
      <c r="B1" s="305"/>
      <c r="C1" s="305"/>
      <c r="D1" s="305"/>
      <c r="E1" s="305"/>
      <c r="F1" s="306"/>
    </row>
    <row r="2" spans="1:6" ht="23.25" customHeight="1">
      <c r="A2" s="303" t="s">
        <v>95</v>
      </c>
      <c r="B2" s="307"/>
      <c r="C2" s="307"/>
      <c r="D2" s="307"/>
      <c r="E2" s="307"/>
      <c r="F2" s="306"/>
    </row>
    <row r="3" ht="18">
      <c r="A3" s="63"/>
    </row>
    <row r="5" spans="1:6" ht="45">
      <c r="A5" s="2" t="s">
        <v>357</v>
      </c>
      <c r="B5" s="3" t="s">
        <v>304</v>
      </c>
      <c r="C5" s="85" t="s">
        <v>139</v>
      </c>
      <c r="D5" s="85" t="s">
        <v>140</v>
      </c>
      <c r="E5" s="85" t="s">
        <v>141</v>
      </c>
      <c r="F5" s="144" t="s">
        <v>291</v>
      </c>
    </row>
    <row r="6" spans="1:6" ht="15" customHeight="1">
      <c r="A6" s="42" t="s">
        <v>548</v>
      </c>
      <c r="B6" s="6" t="s">
        <v>549</v>
      </c>
      <c r="C6" s="38"/>
      <c r="D6" s="38"/>
      <c r="E6" s="38"/>
      <c r="F6" s="38"/>
    </row>
    <row r="7" spans="1:6" ht="15" customHeight="1">
      <c r="A7" s="5" t="s">
        <v>550</v>
      </c>
      <c r="B7" s="6" t="s">
        <v>551</v>
      </c>
      <c r="C7" s="38"/>
      <c r="D7" s="38"/>
      <c r="E7" s="38"/>
      <c r="F7" s="38"/>
    </row>
    <row r="8" spans="1:6" ht="15" customHeight="1">
      <c r="A8" s="5" t="s">
        <v>552</v>
      </c>
      <c r="B8" s="6" t="s">
        <v>553</v>
      </c>
      <c r="C8" s="38"/>
      <c r="D8" s="38"/>
      <c r="E8" s="38"/>
      <c r="F8" s="38"/>
    </row>
    <row r="9" spans="1:6" ht="15" customHeight="1">
      <c r="A9" s="5" t="s">
        <v>554</v>
      </c>
      <c r="B9" s="6" t="s">
        <v>555</v>
      </c>
      <c r="C9" s="38"/>
      <c r="D9" s="38"/>
      <c r="E9" s="38"/>
      <c r="F9" s="38"/>
    </row>
    <row r="10" spans="1:6" ht="15" customHeight="1">
      <c r="A10" s="5" t="s">
        <v>556</v>
      </c>
      <c r="B10" s="6" t="s">
        <v>557</v>
      </c>
      <c r="C10" s="38"/>
      <c r="D10" s="38"/>
      <c r="E10" s="38"/>
      <c r="F10" s="38"/>
    </row>
    <row r="11" spans="1:6" ht="15" customHeight="1">
      <c r="A11" s="5" t="s">
        <v>558</v>
      </c>
      <c r="B11" s="6" t="s">
        <v>559</v>
      </c>
      <c r="C11" s="38"/>
      <c r="D11" s="38"/>
      <c r="E11" s="38"/>
      <c r="F11" s="38"/>
    </row>
    <row r="12" spans="1:6" ht="15" customHeight="1">
      <c r="A12" s="9" t="s">
        <v>32</v>
      </c>
      <c r="B12" s="10" t="s">
        <v>560</v>
      </c>
      <c r="C12" s="38"/>
      <c r="D12" s="38"/>
      <c r="E12" s="38"/>
      <c r="F12" s="38"/>
    </row>
    <row r="13" spans="1:6" ht="15" customHeight="1">
      <c r="A13" s="5" t="s">
        <v>561</v>
      </c>
      <c r="B13" s="6" t="s">
        <v>562</v>
      </c>
      <c r="C13" s="38"/>
      <c r="D13" s="38"/>
      <c r="E13" s="38"/>
      <c r="F13" s="38"/>
    </row>
    <row r="14" spans="1:6" ht="15" customHeight="1">
      <c r="A14" s="5" t="s">
        <v>563</v>
      </c>
      <c r="B14" s="6" t="s">
        <v>564</v>
      </c>
      <c r="C14" s="38"/>
      <c r="D14" s="38"/>
      <c r="E14" s="38"/>
      <c r="F14" s="38"/>
    </row>
    <row r="15" spans="1:6" ht="15" customHeight="1">
      <c r="A15" s="5" t="s">
        <v>915</v>
      </c>
      <c r="B15" s="6" t="s">
        <v>565</v>
      </c>
      <c r="C15" s="38"/>
      <c r="D15" s="38"/>
      <c r="E15" s="38"/>
      <c r="F15" s="38"/>
    </row>
    <row r="16" spans="1:6" ht="15" customHeight="1">
      <c r="A16" s="5" t="s">
        <v>916</v>
      </c>
      <c r="B16" s="6" t="s">
        <v>566</v>
      </c>
      <c r="C16" s="38"/>
      <c r="D16" s="38"/>
      <c r="E16" s="38"/>
      <c r="F16" s="38"/>
    </row>
    <row r="17" spans="1:6" ht="15" customHeight="1">
      <c r="A17" s="5" t="s">
        <v>917</v>
      </c>
      <c r="B17" s="6" t="s">
        <v>567</v>
      </c>
      <c r="C17" s="38"/>
      <c r="D17" s="38"/>
      <c r="E17" s="38"/>
      <c r="F17" s="38"/>
    </row>
    <row r="18" spans="1:6" ht="15" customHeight="1">
      <c r="A18" s="50" t="s">
        <v>33</v>
      </c>
      <c r="B18" s="65" t="s">
        <v>568</v>
      </c>
      <c r="C18" s="38"/>
      <c r="D18" s="38"/>
      <c r="E18" s="38"/>
      <c r="F18" s="38"/>
    </row>
    <row r="19" spans="1:6" ht="15" customHeight="1">
      <c r="A19" s="5" t="s">
        <v>569</v>
      </c>
      <c r="B19" s="6" t="s">
        <v>570</v>
      </c>
      <c r="C19" s="38"/>
      <c r="D19" s="38"/>
      <c r="E19" s="38"/>
      <c r="F19" s="38"/>
    </row>
    <row r="20" spans="1:6" ht="15" customHeight="1">
      <c r="A20" s="5" t="s">
        <v>571</v>
      </c>
      <c r="B20" s="6" t="s">
        <v>572</v>
      </c>
      <c r="C20" s="38"/>
      <c r="D20" s="38"/>
      <c r="E20" s="38"/>
      <c r="F20" s="38"/>
    </row>
    <row r="21" spans="1:6" ht="15" customHeight="1">
      <c r="A21" s="5" t="s">
        <v>918</v>
      </c>
      <c r="B21" s="6" t="s">
        <v>573</v>
      </c>
      <c r="C21" s="38"/>
      <c r="D21" s="38"/>
      <c r="E21" s="38"/>
      <c r="F21" s="38"/>
    </row>
    <row r="22" spans="1:6" ht="15" customHeight="1">
      <c r="A22" s="5" t="s">
        <v>919</v>
      </c>
      <c r="B22" s="6" t="s">
        <v>574</v>
      </c>
      <c r="C22" s="38"/>
      <c r="D22" s="38"/>
      <c r="E22" s="38"/>
      <c r="F22" s="38"/>
    </row>
    <row r="23" spans="1:6" ht="15" customHeight="1">
      <c r="A23" s="5" t="s">
        <v>920</v>
      </c>
      <c r="B23" s="6" t="s">
        <v>575</v>
      </c>
      <c r="C23" s="38"/>
      <c r="D23" s="38"/>
      <c r="E23" s="38"/>
      <c r="F23" s="38"/>
    </row>
    <row r="24" spans="1:6" ht="15" customHeight="1">
      <c r="A24" s="50" t="s">
        <v>34</v>
      </c>
      <c r="B24" s="65" t="s">
        <v>576</v>
      </c>
      <c r="C24" s="38"/>
      <c r="D24" s="38"/>
      <c r="E24" s="38"/>
      <c r="F24" s="38"/>
    </row>
    <row r="25" spans="1:6" ht="15" customHeight="1">
      <c r="A25" s="5" t="s">
        <v>921</v>
      </c>
      <c r="B25" s="6" t="s">
        <v>577</v>
      </c>
      <c r="C25" s="38"/>
      <c r="D25" s="38"/>
      <c r="E25" s="38"/>
      <c r="F25" s="38"/>
    </row>
    <row r="26" spans="1:6" ht="15" customHeight="1">
      <c r="A26" s="5" t="s">
        <v>0</v>
      </c>
      <c r="B26" s="6" t="s">
        <v>581</v>
      </c>
      <c r="C26" s="38"/>
      <c r="D26" s="38"/>
      <c r="E26" s="38"/>
      <c r="F26" s="38"/>
    </row>
    <row r="27" spans="1:6" ht="15" customHeight="1">
      <c r="A27" s="9" t="s">
        <v>35</v>
      </c>
      <c r="B27" s="10" t="s">
        <v>582</v>
      </c>
      <c r="C27" s="38"/>
      <c r="D27" s="38"/>
      <c r="E27" s="38"/>
      <c r="F27" s="38"/>
    </row>
    <row r="28" spans="1:6" ht="15" customHeight="1">
      <c r="A28" s="5" t="s">
        <v>1</v>
      </c>
      <c r="B28" s="6" t="s">
        <v>583</v>
      </c>
      <c r="C28" s="38"/>
      <c r="D28" s="38"/>
      <c r="E28" s="38"/>
      <c r="F28" s="38"/>
    </row>
    <row r="29" spans="1:6" ht="15" customHeight="1">
      <c r="A29" s="5" t="s">
        <v>2</v>
      </c>
      <c r="B29" s="6" t="s">
        <v>584</v>
      </c>
      <c r="C29" s="38"/>
      <c r="D29" s="38"/>
      <c r="E29" s="38"/>
      <c r="F29" s="38"/>
    </row>
    <row r="30" spans="1:6" ht="15" customHeight="1">
      <c r="A30" s="5" t="s">
        <v>3</v>
      </c>
      <c r="B30" s="6" t="s">
        <v>585</v>
      </c>
      <c r="C30" s="38"/>
      <c r="D30" s="38"/>
      <c r="E30" s="38"/>
      <c r="F30" s="38"/>
    </row>
    <row r="31" spans="1:6" ht="15" customHeight="1">
      <c r="A31" s="5" t="s">
        <v>4</v>
      </c>
      <c r="B31" s="6" t="s">
        <v>586</v>
      </c>
      <c r="C31" s="38"/>
      <c r="D31" s="38"/>
      <c r="E31" s="38"/>
      <c r="F31" s="38"/>
    </row>
    <row r="32" spans="1:6" ht="15" customHeight="1">
      <c r="A32" s="5" t="s">
        <v>5</v>
      </c>
      <c r="B32" s="6" t="s">
        <v>589</v>
      </c>
      <c r="C32" s="38"/>
      <c r="D32" s="38"/>
      <c r="E32" s="38"/>
      <c r="F32" s="38"/>
    </row>
    <row r="33" spans="1:6" ht="15" customHeight="1">
      <c r="A33" s="5" t="s">
        <v>590</v>
      </c>
      <c r="B33" s="6" t="s">
        <v>591</v>
      </c>
      <c r="C33" s="38"/>
      <c r="D33" s="38"/>
      <c r="E33" s="38"/>
      <c r="F33" s="38"/>
    </row>
    <row r="34" spans="1:6" ht="15" customHeight="1">
      <c r="A34" s="5" t="s">
        <v>6</v>
      </c>
      <c r="B34" s="6" t="s">
        <v>592</v>
      </c>
      <c r="C34" s="38"/>
      <c r="D34" s="38"/>
      <c r="E34" s="38"/>
      <c r="F34" s="38"/>
    </row>
    <row r="35" spans="1:6" ht="15" customHeight="1">
      <c r="A35" s="5" t="s">
        <v>7</v>
      </c>
      <c r="B35" s="6" t="s">
        <v>598</v>
      </c>
      <c r="C35" s="38"/>
      <c r="D35" s="38"/>
      <c r="E35" s="38"/>
      <c r="F35" s="38"/>
    </row>
    <row r="36" spans="1:6" ht="15" customHeight="1">
      <c r="A36" s="9" t="s">
        <v>36</v>
      </c>
      <c r="B36" s="10" t="s">
        <v>614</v>
      </c>
      <c r="C36" s="38"/>
      <c r="D36" s="38"/>
      <c r="E36" s="38"/>
      <c r="F36" s="38"/>
    </row>
    <row r="37" spans="1:6" ht="15" customHeight="1">
      <c r="A37" s="5" t="s">
        <v>8</v>
      </c>
      <c r="B37" s="6" t="s">
        <v>615</v>
      </c>
      <c r="C37" s="38"/>
      <c r="D37" s="38"/>
      <c r="E37" s="38"/>
      <c r="F37" s="38"/>
    </row>
    <row r="38" spans="1:6" ht="15" customHeight="1">
      <c r="A38" s="50" t="s">
        <v>37</v>
      </c>
      <c r="B38" s="65" t="s">
        <v>616</v>
      </c>
      <c r="C38" s="38"/>
      <c r="D38" s="38"/>
      <c r="E38" s="38"/>
      <c r="F38" s="38"/>
    </row>
    <row r="39" spans="1:6" ht="15" customHeight="1">
      <c r="A39" s="17" t="s">
        <v>617</v>
      </c>
      <c r="B39" s="6" t="s">
        <v>618</v>
      </c>
      <c r="C39" s="38"/>
      <c r="D39" s="38"/>
      <c r="E39" s="38"/>
      <c r="F39" s="38"/>
    </row>
    <row r="40" spans="1:6" ht="15" customHeight="1">
      <c r="A40" s="17" t="s">
        <v>9</v>
      </c>
      <c r="B40" s="6" t="s">
        <v>619</v>
      </c>
      <c r="C40" s="38"/>
      <c r="D40" s="38"/>
      <c r="E40" s="38"/>
      <c r="F40" s="38"/>
    </row>
    <row r="41" spans="1:6" ht="15" customHeight="1">
      <c r="A41" s="17" t="s">
        <v>10</v>
      </c>
      <c r="B41" s="6" t="s">
        <v>622</v>
      </c>
      <c r="C41" s="38"/>
      <c r="D41" s="38"/>
      <c r="E41" s="38"/>
      <c r="F41" s="38"/>
    </row>
    <row r="42" spans="1:6" ht="15" customHeight="1">
      <c r="A42" s="17" t="s">
        <v>11</v>
      </c>
      <c r="B42" s="6" t="s">
        <v>623</v>
      </c>
      <c r="C42" s="38"/>
      <c r="D42" s="38"/>
      <c r="E42" s="38"/>
      <c r="F42" s="38"/>
    </row>
    <row r="43" spans="1:6" ht="15" customHeight="1">
      <c r="A43" s="17" t="s">
        <v>630</v>
      </c>
      <c r="B43" s="6" t="s">
        <v>631</v>
      </c>
      <c r="C43" s="38"/>
      <c r="D43" s="38"/>
      <c r="E43" s="38"/>
      <c r="F43" s="38"/>
    </row>
    <row r="44" spans="1:6" ht="15" customHeight="1">
      <c r="A44" s="17" t="s">
        <v>632</v>
      </c>
      <c r="B44" s="6" t="s">
        <v>633</v>
      </c>
      <c r="C44" s="38"/>
      <c r="D44" s="38"/>
      <c r="E44" s="38"/>
      <c r="F44" s="38"/>
    </row>
    <row r="45" spans="1:6" ht="15" customHeight="1">
      <c r="A45" s="17" t="s">
        <v>634</v>
      </c>
      <c r="B45" s="6" t="s">
        <v>635</v>
      </c>
      <c r="C45" s="38"/>
      <c r="D45" s="38"/>
      <c r="E45" s="38"/>
      <c r="F45" s="38"/>
    </row>
    <row r="46" spans="1:6" ht="15" customHeight="1">
      <c r="A46" s="17" t="s">
        <v>12</v>
      </c>
      <c r="B46" s="6" t="s">
        <v>636</v>
      </c>
      <c r="C46" s="38"/>
      <c r="D46" s="38"/>
      <c r="E46" s="38"/>
      <c r="F46" s="38"/>
    </row>
    <row r="47" spans="1:6" ht="15" customHeight="1">
      <c r="A47" s="17" t="s">
        <v>13</v>
      </c>
      <c r="B47" s="6" t="s">
        <v>638</v>
      </c>
      <c r="C47" s="38"/>
      <c r="D47" s="38"/>
      <c r="E47" s="38"/>
      <c r="F47" s="38"/>
    </row>
    <row r="48" spans="1:6" ht="15" customHeight="1">
      <c r="A48" s="17" t="s">
        <v>14</v>
      </c>
      <c r="B48" s="6" t="s">
        <v>643</v>
      </c>
      <c r="C48" s="38"/>
      <c r="D48" s="38"/>
      <c r="E48" s="38"/>
      <c r="F48" s="38"/>
    </row>
    <row r="49" spans="1:6" ht="15" customHeight="1">
      <c r="A49" s="64" t="s">
        <v>38</v>
      </c>
      <c r="B49" s="65" t="s">
        <v>647</v>
      </c>
      <c r="C49" s="38"/>
      <c r="D49" s="38"/>
      <c r="E49" s="38"/>
      <c r="F49" s="38"/>
    </row>
    <row r="50" spans="1:6" ht="15" customHeight="1">
      <c r="A50" s="17" t="s">
        <v>15</v>
      </c>
      <c r="B50" s="6" t="s">
        <v>648</v>
      </c>
      <c r="C50" s="38"/>
      <c r="D50" s="38"/>
      <c r="E50" s="38"/>
      <c r="F50" s="38"/>
    </row>
    <row r="51" spans="1:6" ht="15" customHeight="1">
      <c r="A51" s="17" t="s">
        <v>16</v>
      </c>
      <c r="B51" s="6" t="s">
        <v>650</v>
      </c>
      <c r="C51" s="38"/>
      <c r="D51" s="38"/>
      <c r="E51" s="38"/>
      <c r="F51" s="38"/>
    </row>
    <row r="52" spans="1:6" ht="15" customHeight="1">
      <c r="A52" s="17" t="s">
        <v>652</v>
      </c>
      <c r="B52" s="6" t="s">
        <v>653</v>
      </c>
      <c r="C52" s="38"/>
      <c r="D52" s="38"/>
      <c r="E52" s="38"/>
      <c r="F52" s="38"/>
    </row>
    <row r="53" spans="1:6" ht="15" customHeight="1">
      <c r="A53" s="17" t="s">
        <v>17</v>
      </c>
      <c r="B53" s="6" t="s">
        <v>654</v>
      </c>
      <c r="C53" s="38"/>
      <c r="D53" s="38"/>
      <c r="E53" s="38"/>
      <c r="F53" s="38"/>
    </row>
    <row r="54" spans="1:6" ht="15" customHeight="1">
      <c r="A54" s="17" t="s">
        <v>656</v>
      </c>
      <c r="B54" s="6" t="s">
        <v>657</v>
      </c>
      <c r="C54" s="38"/>
      <c r="D54" s="38"/>
      <c r="E54" s="38"/>
      <c r="F54" s="38"/>
    </row>
    <row r="55" spans="1:6" ht="15" customHeight="1">
      <c r="A55" s="50" t="s">
        <v>39</v>
      </c>
      <c r="B55" s="65" t="s">
        <v>658</v>
      </c>
      <c r="C55" s="38"/>
      <c r="D55" s="38"/>
      <c r="E55" s="38"/>
      <c r="F55" s="38"/>
    </row>
    <row r="56" spans="1:6" ht="15" customHeight="1">
      <c r="A56" s="17" t="s">
        <v>659</v>
      </c>
      <c r="B56" s="6" t="s">
        <v>660</v>
      </c>
      <c r="C56" s="38"/>
      <c r="D56" s="38"/>
      <c r="E56" s="38"/>
      <c r="F56" s="38"/>
    </row>
    <row r="57" spans="1:6" ht="15" customHeight="1">
      <c r="A57" s="5" t="s">
        <v>18</v>
      </c>
      <c r="B57" s="6" t="s">
        <v>661</v>
      </c>
      <c r="C57" s="38"/>
      <c r="D57" s="38"/>
      <c r="E57" s="38"/>
      <c r="F57" s="38"/>
    </row>
    <row r="58" spans="1:6" ht="15" customHeight="1">
      <c r="A58" s="17" t="s">
        <v>19</v>
      </c>
      <c r="B58" s="6" t="s">
        <v>662</v>
      </c>
      <c r="C58" s="38"/>
      <c r="D58" s="38"/>
      <c r="E58" s="38"/>
      <c r="F58" s="38"/>
    </row>
    <row r="59" spans="1:6" ht="15" customHeight="1">
      <c r="A59" s="50" t="s">
        <v>40</v>
      </c>
      <c r="B59" s="65" t="s">
        <v>663</v>
      </c>
      <c r="C59" s="38"/>
      <c r="D59" s="38"/>
      <c r="E59" s="38"/>
      <c r="F59" s="38"/>
    </row>
    <row r="60" spans="1:6" ht="15" customHeight="1">
      <c r="A60" s="17" t="s">
        <v>664</v>
      </c>
      <c r="B60" s="6" t="s">
        <v>665</v>
      </c>
      <c r="C60" s="38"/>
      <c r="D60" s="38"/>
      <c r="E60" s="38"/>
      <c r="F60" s="38"/>
    </row>
    <row r="61" spans="1:6" ht="15" customHeight="1">
      <c r="A61" s="5" t="s">
        <v>20</v>
      </c>
      <c r="B61" s="6" t="s">
        <v>666</v>
      </c>
      <c r="C61" s="38"/>
      <c r="D61" s="38"/>
      <c r="E61" s="38"/>
      <c r="F61" s="38"/>
    </row>
    <row r="62" spans="1:6" ht="15" customHeight="1">
      <c r="A62" s="17" t="s">
        <v>21</v>
      </c>
      <c r="B62" s="6" t="s">
        <v>667</v>
      </c>
      <c r="C62" s="38"/>
      <c r="D62" s="38"/>
      <c r="E62" s="38"/>
      <c r="F62" s="38"/>
    </row>
    <row r="63" spans="1:6" ht="15" customHeight="1">
      <c r="A63" s="50" t="s">
        <v>42</v>
      </c>
      <c r="B63" s="65" t="s">
        <v>668</v>
      </c>
      <c r="C63" s="38"/>
      <c r="D63" s="38"/>
      <c r="E63" s="38"/>
      <c r="F63" s="38"/>
    </row>
    <row r="64" spans="1:6" ht="15.75">
      <c r="A64" s="62" t="s">
        <v>41</v>
      </c>
      <c r="B64" s="46" t="s">
        <v>669</v>
      </c>
      <c r="C64" s="38"/>
      <c r="D64" s="38"/>
      <c r="E64" s="38"/>
      <c r="F64" s="38"/>
    </row>
    <row r="65" spans="1:6" ht="15.75">
      <c r="A65" s="87" t="s">
        <v>190</v>
      </c>
      <c r="B65" s="86"/>
      <c r="C65" s="38"/>
      <c r="D65" s="38"/>
      <c r="E65" s="38"/>
      <c r="F65" s="38"/>
    </row>
    <row r="66" spans="1:6" ht="15.75">
      <c r="A66" s="87" t="s">
        <v>191</v>
      </c>
      <c r="B66" s="86"/>
      <c r="C66" s="38"/>
      <c r="D66" s="38"/>
      <c r="E66" s="38"/>
      <c r="F66" s="38"/>
    </row>
    <row r="67" spans="1:6" ht="15">
      <c r="A67" s="48" t="s">
        <v>23</v>
      </c>
      <c r="B67" s="5" t="s">
        <v>670</v>
      </c>
      <c r="C67" s="38"/>
      <c r="D67" s="38"/>
      <c r="E67" s="38"/>
      <c r="F67" s="38"/>
    </row>
    <row r="68" spans="1:6" ht="15">
      <c r="A68" s="17" t="s">
        <v>671</v>
      </c>
      <c r="B68" s="5" t="s">
        <v>672</v>
      </c>
      <c r="C68" s="38"/>
      <c r="D68" s="38"/>
      <c r="E68" s="38"/>
      <c r="F68" s="38"/>
    </row>
    <row r="69" spans="1:6" ht="15">
      <c r="A69" s="48" t="s">
        <v>24</v>
      </c>
      <c r="B69" s="5" t="s">
        <v>673</v>
      </c>
      <c r="C69" s="38"/>
      <c r="D69" s="38"/>
      <c r="E69" s="38"/>
      <c r="F69" s="38"/>
    </row>
    <row r="70" spans="1:6" ht="15">
      <c r="A70" s="20" t="s">
        <v>43</v>
      </c>
      <c r="B70" s="9" t="s">
        <v>674</v>
      </c>
      <c r="C70" s="38"/>
      <c r="D70" s="38"/>
      <c r="E70" s="38"/>
      <c r="F70" s="38"/>
    </row>
    <row r="71" spans="1:6" ht="15">
      <c r="A71" s="17" t="s">
        <v>25</v>
      </c>
      <c r="B71" s="5" t="s">
        <v>675</v>
      </c>
      <c r="C71" s="38"/>
      <c r="D71" s="38"/>
      <c r="E71" s="38"/>
      <c r="F71" s="38"/>
    </row>
    <row r="72" spans="1:6" ht="15">
      <c r="A72" s="48" t="s">
        <v>676</v>
      </c>
      <c r="B72" s="5" t="s">
        <v>677</v>
      </c>
      <c r="C72" s="38"/>
      <c r="D72" s="38"/>
      <c r="E72" s="38"/>
      <c r="F72" s="38"/>
    </row>
    <row r="73" spans="1:6" ht="15">
      <c r="A73" s="17" t="s">
        <v>26</v>
      </c>
      <c r="B73" s="5" t="s">
        <v>678</v>
      </c>
      <c r="C73" s="38"/>
      <c r="D73" s="38"/>
      <c r="E73" s="38"/>
      <c r="F73" s="38"/>
    </row>
    <row r="74" spans="1:6" ht="15">
      <c r="A74" s="48" t="s">
        <v>679</v>
      </c>
      <c r="B74" s="5" t="s">
        <v>680</v>
      </c>
      <c r="C74" s="38"/>
      <c r="D74" s="38"/>
      <c r="E74" s="38"/>
      <c r="F74" s="38"/>
    </row>
    <row r="75" spans="1:6" ht="15">
      <c r="A75" s="18" t="s">
        <v>44</v>
      </c>
      <c r="B75" s="9" t="s">
        <v>681</v>
      </c>
      <c r="C75" s="38"/>
      <c r="D75" s="38"/>
      <c r="E75" s="38"/>
      <c r="F75" s="38"/>
    </row>
    <row r="76" spans="1:6" ht="15">
      <c r="A76" s="5" t="s">
        <v>188</v>
      </c>
      <c r="B76" s="5" t="s">
        <v>682</v>
      </c>
      <c r="C76" s="38"/>
      <c r="D76" s="38"/>
      <c r="E76" s="38"/>
      <c r="F76" s="38"/>
    </row>
    <row r="77" spans="1:6" ht="15">
      <c r="A77" s="5" t="s">
        <v>189</v>
      </c>
      <c r="B77" s="5" t="s">
        <v>682</v>
      </c>
      <c r="C77" s="38"/>
      <c r="D77" s="38"/>
      <c r="E77" s="38"/>
      <c r="F77" s="38"/>
    </row>
    <row r="78" spans="1:6" ht="15">
      <c r="A78" s="5" t="s">
        <v>186</v>
      </c>
      <c r="B78" s="5" t="s">
        <v>683</v>
      </c>
      <c r="C78" s="38"/>
      <c r="D78" s="38"/>
      <c r="E78" s="38"/>
      <c r="F78" s="38"/>
    </row>
    <row r="79" spans="1:6" ht="15">
      <c r="A79" s="5" t="s">
        <v>187</v>
      </c>
      <c r="B79" s="5" t="s">
        <v>683</v>
      </c>
      <c r="C79" s="38"/>
      <c r="D79" s="38"/>
      <c r="E79" s="38"/>
      <c r="F79" s="38"/>
    </row>
    <row r="80" spans="1:6" ht="15">
      <c r="A80" s="9" t="s">
        <v>45</v>
      </c>
      <c r="B80" s="9" t="s">
        <v>684</v>
      </c>
      <c r="C80" s="38"/>
      <c r="D80" s="38"/>
      <c r="E80" s="38"/>
      <c r="F80" s="38"/>
    </row>
    <row r="81" spans="1:6" ht="15">
      <c r="A81" s="48" t="s">
        <v>685</v>
      </c>
      <c r="B81" s="5" t="s">
        <v>686</v>
      </c>
      <c r="C81" s="38"/>
      <c r="D81" s="38"/>
      <c r="E81" s="38"/>
      <c r="F81" s="38"/>
    </row>
    <row r="82" spans="1:6" ht="15">
      <c r="A82" s="48" t="s">
        <v>687</v>
      </c>
      <c r="B82" s="5" t="s">
        <v>688</v>
      </c>
      <c r="C82" s="38"/>
      <c r="D82" s="38"/>
      <c r="E82" s="38"/>
      <c r="F82" s="38"/>
    </row>
    <row r="83" spans="1:6" ht="15">
      <c r="A83" s="48" t="s">
        <v>689</v>
      </c>
      <c r="B83" s="5" t="s">
        <v>690</v>
      </c>
      <c r="C83" s="38"/>
      <c r="D83" s="38"/>
      <c r="E83" s="38"/>
      <c r="F83" s="38"/>
    </row>
    <row r="84" spans="1:6" ht="15">
      <c r="A84" s="48" t="s">
        <v>691</v>
      </c>
      <c r="B84" s="5" t="s">
        <v>692</v>
      </c>
      <c r="C84" s="38"/>
      <c r="D84" s="38"/>
      <c r="E84" s="38"/>
      <c r="F84" s="38"/>
    </row>
    <row r="85" spans="1:6" ht="15">
      <c r="A85" s="17" t="s">
        <v>27</v>
      </c>
      <c r="B85" s="5" t="s">
        <v>693</v>
      </c>
      <c r="C85" s="38"/>
      <c r="D85" s="38"/>
      <c r="E85" s="38"/>
      <c r="F85" s="38"/>
    </row>
    <row r="86" spans="1:6" ht="15">
      <c r="A86" s="20" t="s">
        <v>46</v>
      </c>
      <c r="B86" s="9" t="s">
        <v>695</v>
      </c>
      <c r="C86" s="38"/>
      <c r="D86" s="38"/>
      <c r="E86" s="38"/>
      <c r="F86" s="38"/>
    </row>
    <row r="87" spans="1:6" ht="15">
      <c r="A87" s="17" t="s">
        <v>696</v>
      </c>
      <c r="B87" s="5" t="s">
        <v>697</v>
      </c>
      <c r="C87" s="38"/>
      <c r="D87" s="38"/>
      <c r="E87" s="38"/>
      <c r="F87" s="38"/>
    </row>
    <row r="88" spans="1:6" ht="15">
      <c r="A88" s="17" t="s">
        <v>698</v>
      </c>
      <c r="B88" s="5" t="s">
        <v>699</v>
      </c>
      <c r="C88" s="38"/>
      <c r="D88" s="38"/>
      <c r="E88" s="38"/>
      <c r="F88" s="38"/>
    </row>
    <row r="89" spans="1:6" ht="15">
      <c r="A89" s="48" t="s">
        <v>700</v>
      </c>
      <c r="B89" s="5" t="s">
        <v>701</v>
      </c>
      <c r="C89" s="38"/>
      <c r="D89" s="38"/>
      <c r="E89" s="38"/>
      <c r="F89" s="38"/>
    </row>
    <row r="90" spans="1:6" ht="15">
      <c r="A90" s="48" t="s">
        <v>28</v>
      </c>
      <c r="B90" s="5" t="s">
        <v>702</v>
      </c>
      <c r="C90" s="38"/>
      <c r="D90" s="38"/>
      <c r="E90" s="38"/>
      <c r="F90" s="38"/>
    </row>
    <row r="91" spans="1:6" ht="15">
      <c r="A91" s="18" t="s">
        <v>47</v>
      </c>
      <c r="B91" s="9" t="s">
        <v>703</v>
      </c>
      <c r="C91" s="38"/>
      <c r="D91" s="38"/>
      <c r="E91" s="38"/>
      <c r="F91" s="38"/>
    </row>
    <row r="92" spans="1:6" ht="15">
      <c r="A92" s="20" t="s">
        <v>704</v>
      </c>
      <c r="B92" s="9" t="s">
        <v>705</v>
      </c>
      <c r="C92" s="38"/>
      <c r="D92" s="38"/>
      <c r="E92" s="38"/>
      <c r="F92" s="38"/>
    </row>
    <row r="93" spans="1:6" ht="15.75">
      <c r="A93" s="51" t="s">
        <v>48</v>
      </c>
      <c r="B93" s="52" t="s">
        <v>706</v>
      </c>
      <c r="C93" s="38"/>
      <c r="D93" s="38"/>
      <c r="E93" s="38"/>
      <c r="F93" s="38"/>
    </row>
    <row r="94" spans="1:6" ht="15.75">
      <c r="A94" s="56" t="s">
        <v>30</v>
      </c>
      <c r="B94" s="57"/>
      <c r="C94" s="38"/>
      <c r="D94" s="38"/>
      <c r="E94" s="38"/>
      <c r="F94" s="38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2.57421875" style="0" customWidth="1"/>
    <col min="3" max="3" width="15.28125" style="0" customWidth="1"/>
    <col min="4" max="4" width="14.140625" style="0" customWidth="1"/>
    <col min="5" max="5" width="14.00390625" style="0" customWidth="1"/>
    <col min="6" max="6" width="15.7109375" style="0" customWidth="1"/>
    <col min="7" max="7" width="15.28125" style="0" customWidth="1"/>
    <col min="8" max="8" width="15.7109375" style="0" customWidth="1"/>
    <col min="10" max="10" width="13.57421875" style="0" bestFit="1" customWidth="1"/>
  </cols>
  <sheetData>
    <row r="1" spans="1:6" ht="6" customHeight="1">
      <c r="A1" s="308"/>
      <c r="B1" s="308"/>
      <c r="C1" s="308"/>
      <c r="D1" s="308"/>
      <c r="E1" s="308"/>
      <c r="F1" s="308"/>
    </row>
    <row r="2" spans="1:8" ht="24" customHeight="1">
      <c r="A2" s="301" t="s">
        <v>769</v>
      </c>
      <c r="B2" s="301"/>
      <c r="C2" s="301"/>
      <c r="D2" s="301"/>
      <c r="E2" s="301"/>
      <c r="F2" s="301"/>
      <c r="G2" s="301"/>
      <c r="H2" s="301"/>
    </row>
    <row r="3" spans="1:8" ht="24" customHeight="1">
      <c r="A3" s="302" t="s">
        <v>747</v>
      </c>
      <c r="B3" s="302"/>
      <c r="C3" s="302"/>
      <c r="D3" s="302"/>
      <c r="E3" s="302"/>
      <c r="F3" s="302"/>
      <c r="G3" s="302"/>
      <c r="H3" s="302"/>
    </row>
    <row r="4" spans="1:8" ht="15" customHeight="1">
      <c r="A4" s="309" t="s">
        <v>748</v>
      </c>
      <c r="B4" s="309"/>
      <c r="C4" s="309"/>
      <c r="D4" s="309"/>
      <c r="E4" s="309"/>
      <c r="F4" s="309"/>
      <c r="G4" s="309"/>
      <c r="H4" s="309"/>
    </row>
    <row r="5" ht="15">
      <c r="A5" s="4" t="s">
        <v>230</v>
      </c>
    </row>
    <row r="6" spans="1:8" ht="45">
      <c r="A6" s="2" t="s">
        <v>357</v>
      </c>
      <c r="B6" s="3" t="s">
        <v>304</v>
      </c>
      <c r="C6" s="85" t="s">
        <v>139</v>
      </c>
      <c r="D6" s="85" t="s">
        <v>140</v>
      </c>
      <c r="E6" s="85" t="s">
        <v>141</v>
      </c>
      <c r="F6" s="224" t="s">
        <v>240</v>
      </c>
      <c r="G6" s="224" t="s">
        <v>884</v>
      </c>
      <c r="H6" s="224" t="s">
        <v>895</v>
      </c>
    </row>
    <row r="7" spans="1:8" ht="15" customHeight="1">
      <c r="A7" s="42" t="s">
        <v>548</v>
      </c>
      <c r="B7" s="6" t="s">
        <v>549</v>
      </c>
      <c r="C7" s="156">
        <v>103251</v>
      </c>
      <c r="D7" s="156"/>
      <c r="E7" s="156"/>
      <c r="F7" s="156">
        <v>103251</v>
      </c>
      <c r="G7" s="156">
        <v>103251</v>
      </c>
      <c r="H7" s="156">
        <v>103251</v>
      </c>
    </row>
    <row r="8" spans="1:8" ht="15" customHeight="1">
      <c r="A8" s="5" t="s">
        <v>550</v>
      </c>
      <c r="B8" s="6" t="s">
        <v>551</v>
      </c>
      <c r="C8" s="156">
        <v>43722533</v>
      </c>
      <c r="D8" s="156"/>
      <c r="E8" s="156"/>
      <c r="F8" s="156">
        <v>43722533</v>
      </c>
      <c r="G8" s="156">
        <v>43722533</v>
      </c>
      <c r="H8" s="156">
        <v>43722533</v>
      </c>
    </row>
    <row r="9" spans="1:8" ht="15" customHeight="1">
      <c r="A9" s="5" t="s">
        <v>552</v>
      </c>
      <c r="B9" s="6" t="s">
        <v>553</v>
      </c>
      <c r="C9" s="156">
        <v>35018273</v>
      </c>
      <c r="D9" s="156"/>
      <c r="E9" s="156"/>
      <c r="F9" s="156">
        <v>33692364</v>
      </c>
      <c r="G9" s="156">
        <v>35018273</v>
      </c>
      <c r="H9" s="156">
        <v>37098632</v>
      </c>
    </row>
    <row r="10" spans="1:8" ht="15" customHeight="1">
      <c r="A10" s="5" t="s">
        <v>554</v>
      </c>
      <c r="B10" s="6" t="s">
        <v>555</v>
      </c>
      <c r="C10" s="156">
        <v>1608540</v>
      </c>
      <c r="D10" s="156"/>
      <c r="E10" s="156"/>
      <c r="F10" s="156">
        <v>1608540</v>
      </c>
      <c r="G10" s="156">
        <v>1608540</v>
      </c>
      <c r="H10" s="156">
        <v>1608540</v>
      </c>
    </row>
    <row r="11" spans="1:8" ht="15" customHeight="1">
      <c r="A11" s="5" t="s">
        <v>556</v>
      </c>
      <c r="B11" s="6" t="s">
        <v>557</v>
      </c>
      <c r="C11" s="156">
        <v>594272</v>
      </c>
      <c r="D11" s="156"/>
      <c r="E11" s="156"/>
      <c r="F11" s="156"/>
      <c r="G11" s="156">
        <v>594272</v>
      </c>
      <c r="H11" s="156">
        <v>1243496</v>
      </c>
    </row>
    <row r="12" spans="1:8" ht="15" customHeight="1">
      <c r="A12" s="5" t="s">
        <v>558</v>
      </c>
      <c r="B12" s="6" t="s">
        <v>559</v>
      </c>
      <c r="C12" s="156">
        <v>104135</v>
      </c>
      <c r="D12" s="156"/>
      <c r="E12" s="156"/>
      <c r="F12" s="156"/>
      <c r="G12" s="156">
        <v>104135</v>
      </c>
      <c r="H12" s="156">
        <v>104135</v>
      </c>
    </row>
    <row r="13" spans="1:8" ht="15" customHeight="1">
      <c r="A13" s="9" t="s">
        <v>32</v>
      </c>
      <c r="B13" s="10" t="s">
        <v>560</v>
      </c>
      <c r="C13" s="156">
        <f>SUM(C7:C12)</f>
        <v>81151004</v>
      </c>
      <c r="D13" s="156"/>
      <c r="E13" s="156"/>
      <c r="F13" s="156">
        <f>SUM(F7:F12)</f>
        <v>79126688</v>
      </c>
      <c r="G13" s="156">
        <f>SUM(G7:G12)</f>
        <v>81151004</v>
      </c>
      <c r="H13" s="156">
        <f>SUM(H7:H12)</f>
        <v>83880587</v>
      </c>
    </row>
    <row r="14" spans="1:8" ht="15" customHeight="1">
      <c r="A14" s="5" t="s">
        <v>561</v>
      </c>
      <c r="B14" s="6" t="s">
        <v>562</v>
      </c>
      <c r="C14" s="156"/>
      <c r="D14" s="156"/>
      <c r="E14" s="156"/>
      <c r="F14" s="156"/>
      <c r="G14" s="156"/>
      <c r="H14" s="156"/>
    </row>
    <row r="15" spans="1:8" ht="15" customHeight="1">
      <c r="A15" s="5" t="s">
        <v>563</v>
      </c>
      <c r="B15" s="6" t="s">
        <v>564</v>
      </c>
      <c r="C15" s="156"/>
      <c r="D15" s="156"/>
      <c r="E15" s="156"/>
      <c r="F15" s="156"/>
      <c r="G15" s="156"/>
      <c r="H15" s="156"/>
    </row>
    <row r="16" spans="1:8" ht="15" customHeight="1">
      <c r="A16" s="5" t="s">
        <v>915</v>
      </c>
      <c r="B16" s="6" t="s">
        <v>565</v>
      </c>
      <c r="C16" s="156"/>
      <c r="D16" s="156"/>
      <c r="E16" s="156"/>
      <c r="F16" s="156"/>
      <c r="G16" s="156"/>
      <c r="H16" s="156"/>
    </row>
    <row r="17" spans="1:8" ht="15" customHeight="1">
      <c r="A17" s="5" t="s">
        <v>916</v>
      </c>
      <c r="B17" s="6" t="s">
        <v>566</v>
      </c>
      <c r="C17" s="156"/>
      <c r="D17" s="156"/>
      <c r="E17" s="156"/>
      <c r="F17" s="156"/>
      <c r="G17" s="156"/>
      <c r="H17" s="156"/>
    </row>
    <row r="18" spans="1:8" ht="15" customHeight="1">
      <c r="A18" s="5" t="s">
        <v>917</v>
      </c>
      <c r="B18" s="6" t="s">
        <v>567</v>
      </c>
      <c r="C18" s="163">
        <v>4755178</v>
      </c>
      <c r="D18" s="156"/>
      <c r="E18" s="156"/>
      <c r="F18" s="163">
        <v>4112964</v>
      </c>
      <c r="G18" s="163">
        <v>4755178</v>
      </c>
      <c r="H18" s="156">
        <v>5975823</v>
      </c>
    </row>
    <row r="19" spans="1:8" ht="15" customHeight="1">
      <c r="A19" s="50" t="s">
        <v>33</v>
      </c>
      <c r="B19" s="65" t="s">
        <v>568</v>
      </c>
      <c r="C19" s="160">
        <f>SUM(C13:C18)</f>
        <v>85906182</v>
      </c>
      <c r="D19" s="160"/>
      <c r="E19" s="160"/>
      <c r="F19" s="160">
        <f>SUM(F13:F18)</f>
        <v>83239652</v>
      </c>
      <c r="G19" s="160">
        <f>SUM(G13:G18)</f>
        <v>85906182</v>
      </c>
      <c r="H19" s="160">
        <f>SUM(H13+H14+H15+H16+H17+H18)</f>
        <v>89856410</v>
      </c>
    </row>
    <row r="20" spans="1:8" ht="15" customHeight="1">
      <c r="A20" s="5" t="s">
        <v>921</v>
      </c>
      <c r="B20" s="6" t="s">
        <v>577</v>
      </c>
      <c r="C20" s="156"/>
      <c r="D20" s="156"/>
      <c r="E20" s="156"/>
      <c r="F20" s="156"/>
      <c r="G20" s="156"/>
      <c r="H20" s="156"/>
    </row>
    <row r="21" spans="1:8" ht="15" customHeight="1">
      <c r="A21" s="5" t="s">
        <v>0</v>
      </c>
      <c r="B21" s="6" t="s">
        <v>581</v>
      </c>
      <c r="C21" s="156"/>
      <c r="D21" s="156"/>
      <c r="E21" s="156"/>
      <c r="F21" s="156"/>
      <c r="G21" s="156"/>
      <c r="H21" s="156"/>
    </row>
    <row r="22" spans="1:8" ht="15" customHeight="1">
      <c r="A22" s="9" t="s">
        <v>35</v>
      </c>
      <c r="B22" s="10" t="s">
        <v>582</v>
      </c>
      <c r="C22" s="156"/>
      <c r="D22" s="156"/>
      <c r="E22" s="156"/>
      <c r="F22" s="156"/>
      <c r="G22" s="156"/>
      <c r="H22" s="156"/>
    </row>
    <row r="23" spans="1:8" ht="15" customHeight="1">
      <c r="A23" s="5" t="s">
        <v>1</v>
      </c>
      <c r="B23" s="6" t="s">
        <v>583</v>
      </c>
      <c r="C23" s="156"/>
      <c r="D23" s="156"/>
      <c r="E23" s="156"/>
      <c r="F23" s="156"/>
      <c r="G23" s="156"/>
      <c r="H23" s="156"/>
    </row>
    <row r="24" spans="1:8" ht="15" customHeight="1">
      <c r="A24" s="5" t="s">
        <v>2</v>
      </c>
      <c r="B24" s="6" t="s">
        <v>584</v>
      </c>
      <c r="C24" s="156"/>
      <c r="D24" s="156"/>
      <c r="E24" s="156"/>
      <c r="F24" s="156"/>
      <c r="G24" s="156"/>
      <c r="H24" s="156"/>
    </row>
    <row r="25" spans="1:8" ht="15" customHeight="1">
      <c r="A25" s="5" t="s">
        <v>3</v>
      </c>
      <c r="B25" s="6" t="s">
        <v>585</v>
      </c>
      <c r="C25" s="156">
        <v>2900000</v>
      </c>
      <c r="D25" s="156"/>
      <c r="E25" s="156"/>
      <c r="F25" s="156">
        <v>2900000</v>
      </c>
      <c r="G25" s="156">
        <v>2900000</v>
      </c>
      <c r="H25" s="156">
        <v>2900000</v>
      </c>
    </row>
    <row r="26" spans="1:8" ht="15" customHeight="1">
      <c r="A26" s="5" t="s">
        <v>4</v>
      </c>
      <c r="B26" s="6" t="s">
        <v>586</v>
      </c>
      <c r="C26" s="156">
        <v>200000000</v>
      </c>
      <c r="D26" s="156"/>
      <c r="E26" s="156"/>
      <c r="F26" s="156">
        <v>200000000</v>
      </c>
      <c r="G26" s="156">
        <v>200000000</v>
      </c>
      <c r="H26" s="156">
        <v>200000000</v>
      </c>
    </row>
    <row r="27" spans="1:8" ht="15" customHeight="1">
      <c r="A27" s="5" t="s">
        <v>5</v>
      </c>
      <c r="B27" s="6" t="s">
        <v>589</v>
      </c>
      <c r="C27" s="156"/>
      <c r="D27" s="156"/>
      <c r="E27" s="156"/>
      <c r="F27" s="156"/>
      <c r="G27" s="156"/>
      <c r="H27" s="156"/>
    </row>
    <row r="28" spans="1:8" ht="15" customHeight="1">
      <c r="A28" s="5" t="s">
        <v>590</v>
      </c>
      <c r="B28" s="6" t="s">
        <v>591</v>
      </c>
      <c r="C28" s="156"/>
      <c r="D28" s="156"/>
      <c r="E28" s="156"/>
      <c r="F28" s="156"/>
      <c r="G28" s="156"/>
      <c r="H28" s="156"/>
    </row>
    <row r="29" spans="1:8" ht="15" customHeight="1">
      <c r="A29" s="5" t="s">
        <v>6</v>
      </c>
      <c r="B29" s="6" t="s">
        <v>592</v>
      </c>
      <c r="C29" s="156">
        <v>6600000</v>
      </c>
      <c r="D29" s="156"/>
      <c r="E29" s="156"/>
      <c r="F29" s="156">
        <v>6600000</v>
      </c>
      <c r="G29" s="156">
        <v>6600000</v>
      </c>
      <c r="H29" s="156">
        <v>6600000</v>
      </c>
    </row>
    <row r="30" spans="1:8" ht="15" customHeight="1">
      <c r="A30" s="5" t="s">
        <v>7</v>
      </c>
      <c r="B30" s="6" t="s">
        <v>598</v>
      </c>
      <c r="C30" s="156">
        <v>200000</v>
      </c>
      <c r="D30" s="156"/>
      <c r="E30" s="156"/>
      <c r="F30" s="156">
        <v>200000</v>
      </c>
      <c r="G30" s="156">
        <v>200000</v>
      </c>
      <c r="H30" s="156">
        <v>200000</v>
      </c>
    </row>
    <row r="31" spans="1:8" ht="15" customHeight="1">
      <c r="A31" s="9" t="s">
        <v>36</v>
      </c>
      <c r="B31" s="10" t="s">
        <v>614</v>
      </c>
      <c r="C31" s="156">
        <f>SUM(C26:C30)</f>
        <v>206800000</v>
      </c>
      <c r="D31" s="156"/>
      <c r="E31" s="156"/>
      <c r="F31" s="156">
        <f>SUM(F26:F30)</f>
        <v>206800000</v>
      </c>
      <c r="G31" s="156">
        <f>SUM(G26:G30)</f>
        <v>206800000</v>
      </c>
      <c r="H31" s="156">
        <f>SUM(H26:H30)</f>
        <v>206800000</v>
      </c>
    </row>
    <row r="32" spans="1:8" ht="15" customHeight="1">
      <c r="A32" s="5" t="s">
        <v>8</v>
      </c>
      <c r="B32" s="6" t="s">
        <v>615</v>
      </c>
      <c r="C32" s="156">
        <v>53800</v>
      </c>
      <c r="D32" s="156"/>
      <c r="E32" s="156"/>
      <c r="F32" s="156">
        <v>53800</v>
      </c>
      <c r="G32" s="156">
        <v>53800</v>
      </c>
      <c r="H32" s="156">
        <v>53800</v>
      </c>
    </row>
    <row r="33" spans="1:8" ht="15" customHeight="1">
      <c r="A33" s="50" t="s">
        <v>37</v>
      </c>
      <c r="B33" s="65" t="s">
        <v>616</v>
      </c>
      <c r="C33" s="160">
        <f>SUM(C22+C23+C24+C25+C31+C32)</f>
        <v>209753800</v>
      </c>
      <c r="D33" s="160"/>
      <c r="E33" s="160"/>
      <c r="F33" s="160">
        <f>SUM(F22+F23+F24+F25+F31+F32)</f>
        <v>209753800</v>
      </c>
      <c r="G33" s="160">
        <f>SUM(G22+G23+G24+G25+G31+G32)</f>
        <v>209753800</v>
      </c>
      <c r="H33" s="160">
        <f>SUM(H22+H23+H24+H25+H31+H32)</f>
        <v>209753800</v>
      </c>
    </row>
    <row r="34" spans="1:8" ht="15" customHeight="1">
      <c r="A34" s="17" t="s">
        <v>617</v>
      </c>
      <c r="B34" s="6" t="s">
        <v>618</v>
      </c>
      <c r="C34" s="156"/>
      <c r="D34" s="156"/>
      <c r="E34" s="156"/>
      <c r="F34" s="156"/>
      <c r="G34" s="156"/>
      <c r="H34" s="156"/>
    </row>
    <row r="35" spans="1:8" ht="15" customHeight="1">
      <c r="A35" s="17" t="s">
        <v>9</v>
      </c>
      <c r="B35" s="6" t="s">
        <v>619</v>
      </c>
      <c r="C35" s="156">
        <v>12946100</v>
      </c>
      <c r="D35" s="156"/>
      <c r="E35" s="156"/>
      <c r="F35" s="156">
        <v>12946100</v>
      </c>
      <c r="G35" s="156">
        <v>12946100</v>
      </c>
      <c r="H35" s="156">
        <v>12946100</v>
      </c>
    </row>
    <row r="36" spans="1:8" ht="15" customHeight="1">
      <c r="A36" s="17" t="s">
        <v>10</v>
      </c>
      <c r="B36" s="6" t="s">
        <v>622</v>
      </c>
      <c r="C36" s="156"/>
      <c r="D36" s="156">
        <v>2500000</v>
      </c>
      <c r="E36" s="156"/>
      <c r="F36" s="156">
        <v>2500000</v>
      </c>
      <c r="G36" s="156">
        <v>2500000</v>
      </c>
      <c r="H36" s="156">
        <v>2500000</v>
      </c>
    </row>
    <row r="37" spans="1:8" ht="15" customHeight="1">
      <c r="A37" s="17" t="s">
        <v>11</v>
      </c>
      <c r="B37" s="6" t="s">
        <v>623</v>
      </c>
      <c r="C37" s="156"/>
      <c r="D37" s="156"/>
      <c r="E37" s="156"/>
      <c r="F37" s="156"/>
      <c r="G37" s="156"/>
      <c r="H37" s="156"/>
    </row>
    <row r="38" spans="1:8" ht="15" customHeight="1">
      <c r="A38" s="17" t="s">
        <v>630</v>
      </c>
      <c r="B38" s="6" t="s">
        <v>631</v>
      </c>
      <c r="C38" s="156">
        <v>3275286</v>
      </c>
      <c r="D38" s="156"/>
      <c r="E38" s="156"/>
      <c r="F38" s="156">
        <v>3275286</v>
      </c>
      <c r="G38" s="156">
        <v>3275286</v>
      </c>
      <c r="H38" s="156">
        <v>3275286</v>
      </c>
    </row>
    <row r="39" spans="1:8" ht="15" customHeight="1">
      <c r="A39" s="17" t="s">
        <v>632</v>
      </c>
      <c r="B39" s="6" t="s">
        <v>633</v>
      </c>
      <c r="C39" s="156">
        <v>4990009</v>
      </c>
      <c r="D39" s="156"/>
      <c r="E39" s="156"/>
      <c r="F39" s="156">
        <v>4990009</v>
      </c>
      <c r="G39" s="156">
        <v>4990009</v>
      </c>
      <c r="H39" s="156">
        <v>4990009</v>
      </c>
    </row>
    <row r="40" spans="1:8" ht="15" customHeight="1">
      <c r="A40" s="17" t="s">
        <v>634</v>
      </c>
      <c r="B40" s="6" t="s">
        <v>635</v>
      </c>
      <c r="C40" s="156"/>
      <c r="D40" s="156"/>
      <c r="E40" s="156"/>
      <c r="F40" s="156"/>
      <c r="G40" s="156"/>
      <c r="H40" s="156"/>
    </row>
    <row r="41" spans="1:8" ht="15" customHeight="1">
      <c r="A41" s="17" t="s">
        <v>12</v>
      </c>
      <c r="B41" s="6" t="s">
        <v>636</v>
      </c>
      <c r="C41" s="156"/>
      <c r="D41" s="156">
        <v>1500000</v>
      </c>
      <c r="E41" s="156"/>
      <c r="F41" s="156">
        <v>1500000</v>
      </c>
      <c r="G41" s="156">
        <v>1500000</v>
      </c>
      <c r="H41" s="156">
        <v>1500000</v>
      </c>
    </row>
    <row r="42" spans="1:8" ht="15" customHeight="1">
      <c r="A42" s="17" t="s">
        <v>13</v>
      </c>
      <c r="B42" s="6" t="s">
        <v>638</v>
      </c>
      <c r="C42" s="156"/>
      <c r="D42" s="156"/>
      <c r="E42" s="156"/>
      <c r="F42" s="156"/>
      <c r="G42" s="156"/>
      <c r="H42" s="156"/>
    </row>
    <row r="43" spans="1:8" ht="15" customHeight="1">
      <c r="A43" s="17" t="s">
        <v>14</v>
      </c>
      <c r="B43" s="6" t="s">
        <v>643</v>
      </c>
      <c r="C43" s="156"/>
      <c r="D43" s="156"/>
      <c r="E43" s="156"/>
      <c r="F43" s="156"/>
      <c r="G43" s="156"/>
      <c r="H43" s="156"/>
    </row>
    <row r="44" spans="1:10" ht="15" customHeight="1">
      <c r="A44" s="64" t="s">
        <v>38</v>
      </c>
      <c r="B44" s="65" t="s">
        <v>647</v>
      </c>
      <c r="C44" s="160">
        <f>SUM(C34:C43)</f>
        <v>21211395</v>
      </c>
      <c r="D44" s="160">
        <f>SUM(D34:D43)</f>
        <v>4000000</v>
      </c>
      <c r="E44" s="160"/>
      <c r="F44" s="160">
        <f>SUM(F34:F43)</f>
        <v>25211395</v>
      </c>
      <c r="G44" s="160">
        <f>SUM(G34:G43)</f>
        <v>25211395</v>
      </c>
      <c r="H44" s="160">
        <f>SUM(H34:H43)</f>
        <v>25211395</v>
      </c>
      <c r="J44" s="164"/>
    </row>
    <row r="45" spans="1:8" ht="15" customHeight="1">
      <c r="A45" s="17" t="s">
        <v>659</v>
      </c>
      <c r="B45" s="6" t="s">
        <v>660</v>
      </c>
      <c r="C45" s="156"/>
      <c r="D45" s="156"/>
      <c r="E45" s="156"/>
      <c r="F45" s="156"/>
      <c r="G45" s="156"/>
      <c r="H45" s="156"/>
    </row>
    <row r="46" spans="1:8" ht="15" customHeight="1">
      <c r="A46" s="5" t="s">
        <v>18</v>
      </c>
      <c r="B46" s="6" t="s">
        <v>661</v>
      </c>
      <c r="C46" s="156"/>
      <c r="D46" s="156"/>
      <c r="E46" s="156"/>
      <c r="F46" s="156"/>
      <c r="G46" s="156"/>
      <c r="H46" s="156"/>
    </row>
    <row r="47" spans="1:8" ht="15" customHeight="1">
      <c r="A47" s="17" t="s">
        <v>19</v>
      </c>
      <c r="B47" s="6" t="s">
        <v>662</v>
      </c>
      <c r="C47" s="156"/>
      <c r="D47" s="156"/>
      <c r="E47" s="156"/>
      <c r="F47" s="156"/>
      <c r="G47" s="156"/>
      <c r="H47" s="156"/>
    </row>
    <row r="48" spans="1:8" ht="15" customHeight="1">
      <c r="A48" s="50" t="s">
        <v>40</v>
      </c>
      <c r="B48" s="65" t="s">
        <v>663</v>
      </c>
      <c r="C48" s="160"/>
      <c r="D48" s="160"/>
      <c r="E48" s="160"/>
      <c r="F48" s="160"/>
      <c r="G48" s="160"/>
      <c r="H48" s="160"/>
    </row>
    <row r="49" spans="1:8" ht="15" customHeight="1">
      <c r="A49" s="83" t="s">
        <v>138</v>
      </c>
      <c r="B49" s="88"/>
      <c r="C49" s="156"/>
      <c r="D49" s="156"/>
      <c r="E49" s="156"/>
      <c r="F49" s="156"/>
      <c r="G49" s="156"/>
      <c r="H49" s="156"/>
    </row>
    <row r="50" spans="1:8" ht="15" customHeight="1">
      <c r="A50" s="5" t="s">
        <v>569</v>
      </c>
      <c r="B50" s="6" t="s">
        <v>570</v>
      </c>
      <c r="C50" s="156"/>
      <c r="D50" s="156"/>
      <c r="E50" s="156"/>
      <c r="F50" s="156"/>
      <c r="G50" s="156"/>
      <c r="H50" s="156">
        <v>19999960</v>
      </c>
    </row>
    <row r="51" spans="1:8" ht="15" customHeight="1">
      <c r="A51" s="5" t="s">
        <v>571</v>
      </c>
      <c r="B51" s="6" t="s">
        <v>572</v>
      </c>
      <c r="C51" s="156"/>
      <c r="D51" s="156"/>
      <c r="E51" s="156"/>
      <c r="F51" s="156"/>
      <c r="G51" s="156"/>
      <c r="H51" s="156"/>
    </row>
    <row r="52" spans="1:8" ht="15" customHeight="1">
      <c r="A52" s="5" t="s">
        <v>918</v>
      </c>
      <c r="B52" s="6" t="s">
        <v>573</v>
      </c>
      <c r="C52" s="156"/>
      <c r="D52" s="156"/>
      <c r="E52" s="156"/>
      <c r="F52" s="156"/>
      <c r="G52" s="156"/>
      <c r="H52" s="156"/>
    </row>
    <row r="53" spans="1:8" ht="15" customHeight="1">
      <c r="A53" s="5" t="s">
        <v>919</v>
      </c>
      <c r="B53" s="6" t="s">
        <v>574</v>
      </c>
      <c r="C53" s="156"/>
      <c r="D53" s="156"/>
      <c r="E53" s="156"/>
      <c r="F53" s="156"/>
      <c r="G53" s="156"/>
      <c r="H53" s="156"/>
    </row>
    <row r="54" spans="1:8" ht="15" customHeight="1">
      <c r="A54" s="5" t="s">
        <v>920</v>
      </c>
      <c r="B54" s="6" t="s">
        <v>575</v>
      </c>
      <c r="C54" s="156"/>
      <c r="D54" s="156">
        <v>28860000</v>
      </c>
      <c r="E54" s="156"/>
      <c r="F54" s="156">
        <v>28860000</v>
      </c>
      <c r="G54" s="156">
        <v>28860000</v>
      </c>
      <c r="H54" s="156">
        <v>28860000</v>
      </c>
    </row>
    <row r="55" spans="1:8" ht="15" customHeight="1">
      <c r="A55" s="50" t="s">
        <v>34</v>
      </c>
      <c r="B55" s="65" t="s">
        <v>576</v>
      </c>
      <c r="C55" s="160"/>
      <c r="D55" s="160">
        <f>SUM(D50:D54)</f>
        <v>28860000</v>
      </c>
      <c r="E55" s="160"/>
      <c r="F55" s="160">
        <f>SUM(F50:F54)</f>
        <v>28860000</v>
      </c>
      <c r="G55" s="160">
        <f>SUM(G50:G54)</f>
        <v>28860000</v>
      </c>
      <c r="H55" s="160">
        <f>SUM(H50:H54)</f>
        <v>48859960</v>
      </c>
    </row>
    <row r="56" spans="1:8" ht="15" customHeight="1">
      <c r="A56" s="17" t="s">
        <v>15</v>
      </c>
      <c r="B56" s="6" t="s">
        <v>648</v>
      </c>
      <c r="C56" s="156"/>
      <c r="D56" s="156"/>
      <c r="E56" s="156"/>
      <c r="F56" s="156"/>
      <c r="G56" s="156"/>
      <c r="H56" s="156"/>
    </row>
    <row r="57" spans="1:8" ht="15" customHeight="1">
      <c r="A57" s="17" t="s">
        <v>16</v>
      </c>
      <c r="B57" s="6" t="s">
        <v>650</v>
      </c>
      <c r="C57" s="156"/>
      <c r="D57" s="156"/>
      <c r="E57" s="156"/>
      <c r="F57" s="156"/>
      <c r="G57" s="156"/>
      <c r="H57" s="156"/>
    </row>
    <row r="58" spans="1:8" ht="15" customHeight="1">
      <c r="A58" s="17" t="s">
        <v>652</v>
      </c>
      <c r="B58" s="6" t="s">
        <v>653</v>
      </c>
      <c r="C58" s="156"/>
      <c r="D58" s="156"/>
      <c r="E58" s="156"/>
      <c r="F58" s="156"/>
      <c r="G58" s="156"/>
      <c r="H58" s="156"/>
    </row>
    <row r="59" spans="1:8" ht="15" customHeight="1">
      <c r="A59" s="17" t="s">
        <v>17</v>
      </c>
      <c r="B59" s="6" t="s">
        <v>654</v>
      </c>
      <c r="C59" s="156"/>
      <c r="D59" s="156"/>
      <c r="E59" s="156"/>
      <c r="F59" s="156"/>
      <c r="G59" s="156"/>
      <c r="H59" s="156"/>
    </row>
    <row r="60" spans="1:8" ht="15" customHeight="1">
      <c r="A60" s="17" t="s">
        <v>656</v>
      </c>
      <c r="B60" s="6" t="s">
        <v>657</v>
      </c>
      <c r="C60" s="156"/>
      <c r="D60" s="156"/>
      <c r="E60" s="156"/>
      <c r="F60" s="156"/>
      <c r="G60" s="156"/>
      <c r="H60" s="156"/>
    </row>
    <row r="61" spans="1:8" ht="15" customHeight="1">
      <c r="A61" s="50" t="s">
        <v>39</v>
      </c>
      <c r="B61" s="65" t="s">
        <v>658</v>
      </c>
      <c r="C61" s="160"/>
      <c r="D61" s="160"/>
      <c r="E61" s="160"/>
      <c r="F61" s="160"/>
      <c r="G61" s="160"/>
      <c r="H61" s="160"/>
    </row>
    <row r="62" spans="1:8" ht="15" customHeight="1">
      <c r="A62" s="17" t="s">
        <v>664</v>
      </c>
      <c r="B62" s="6" t="s">
        <v>665</v>
      </c>
      <c r="C62" s="156"/>
      <c r="D62" s="156"/>
      <c r="E62" s="156"/>
      <c r="F62" s="156"/>
      <c r="G62" s="156"/>
      <c r="H62" s="156"/>
    </row>
    <row r="63" spans="1:8" ht="15" customHeight="1">
      <c r="A63" s="5" t="s">
        <v>20</v>
      </c>
      <c r="B63" s="6" t="s">
        <v>666</v>
      </c>
      <c r="C63" s="156"/>
      <c r="D63" s="156"/>
      <c r="E63" s="156"/>
      <c r="F63" s="156"/>
      <c r="G63" s="156"/>
      <c r="H63" s="156"/>
    </row>
    <row r="64" spans="1:8" ht="15" customHeight="1">
      <c r="A64" s="17" t="s">
        <v>21</v>
      </c>
      <c r="B64" s="6" t="s">
        <v>667</v>
      </c>
      <c r="C64" s="156"/>
      <c r="D64" s="156"/>
      <c r="E64" s="156"/>
      <c r="F64" s="156"/>
      <c r="G64" s="156"/>
      <c r="H64" s="156"/>
    </row>
    <row r="65" spans="1:8" ht="15" customHeight="1">
      <c r="A65" s="50" t="s">
        <v>42</v>
      </c>
      <c r="B65" s="65" t="s">
        <v>668</v>
      </c>
      <c r="C65" s="160"/>
      <c r="D65" s="160"/>
      <c r="E65" s="160"/>
      <c r="F65" s="160"/>
      <c r="G65" s="160"/>
      <c r="H65" s="160"/>
    </row>
    <row r="66" spans="1:8" ht="15" customHeight="1">
      <c r="A66" s="83" t="s">
        <v>137</v>
      </c>
      <c r="B66" s="88"/>
      <c r="C66" s="156"/>
      <c r="D66" s="156"/>
      <c r="E66" s="156"/>
      <c r="F66" s="156"/>
      <c r="G66" s="156"/>
      <c r="H66" s="156"/>
    </row>
    <row r="67" spans="1:8" ht="15.75">
      <c r="A67" s="62" t="s">
        <v>41</v>
      </c>
      <c r="B67" s="46" t="s">
        <v>669</v>
      </c>
      <c r="C67" s="156">
        <f>SUM(C19+C33+C44+C48+C55+C61+C65)</f>
        <v>316871377</v>
      </c>
      <c r="D67" s="156">
        <f>SUM(D19+D33+D44+D48+D55+D61+D65)</f>
        <v>32860000</v>
      </c>
      <c r="E67" s="156"/>
      <c r="F67" s="156">
        <f>SUM(F19+F33+F44+F48+F55+F61+F65)</f>
        <v>347064847</v>
      </c>
      <c r="G67" s="156">
        <f>SUM(G19+G33+G44+G48+G55+G61+G65)</f>
        <v>349731377</v>
      </c>
      <c r="H67" s="156">
        <f>SUM(H19+H33+H44+H48+H55+H61+H65)</f>
        <v>373681565</v>
      </c>
    </row>
    <row r="68" spans="1:8" ht="15.75">
      <c r="A68" s="87" t="s">
        <v>190</v>
      </c>
      <c r="B68" s="86"/>
      <c r="C68" s="156"/>
      <c r="D68" s="156"/>
      <c r="E68" s="156"/>
      <c r="F68" s="156"/>
      <c r="G68" s="156"/>
      <c r="H68" s="156"/>
    </row>
    <row r="69" spans="1:8" ht="15.75">
      <c r="A69" s="87" t="s">
        <v>191</v>
      </c>
      <c r="B69" s="86"/>
      <c r="C69" s="156"/>
      <c r="D69" s="156"/>
      <c r="E69" s="156"/>
      <c r="F69" s="156"/>
      <c r="G69" s="156"/>
      <c r="H69" s="156"/>
    </row>
    <row r="70" spans="1:8" ht="15">
      <c r="A70" s="48" t="s">
        <v>23</v>
      </c>
      <c r="B70" s="5" t="s">
        <v>670</v>
      </c>
      <c r="C70" s="156"/>
      <c r="D70" s="156"/>
      <c r="E70" s="156"/>
      <c r="F70" s="156"/>
      <c r="G70" s="156"/>
      <c r="H70" s="156"/>
    </row>
    <row r="71" spans="1:8" ht="15">
      <c r="A71" s="17" t="s">
        <v>671</v>
      </c>
      <c r="B71" s="5" t="s">
        <v>672</v>
      </c>
      <c r="C71" s="156"/>
      <c r="D71" s="156"/>
      <c r="E71" s="156"/>
      <c r="F71" s="156"/>
      <c r="G71" s="156"/>
      <c r="H71" s="156"/>
    </row>
    <row r="72" spans="1:8" ht="15">
      <c r="A72" s="48" t="s">
        <v>24</v>
      </c>
      <c r="B72" s="5" t="s">
        <v>673</v>
      </c>
      <c r="C72" s="156"/>
      <c r="D72" s="156"/>
      <c r="E72" s="156"/>
      <c r="F72" s="156"/>
      <c r="G72" s="156"/>
      <c r="H72" s="156"/>
    </row>
    <row r="73" spans="1:8" ht="15">
      <c r="A73" s="20" t="s">
        <v>43</v>
      </c>
      <c r="B73" s="9" t="s">
        <v>674</v>
      </c>
      <c r="C73" s="156"/>
      <c r="D73" s="156"/>
      <c r="E73" s="156"/>
      <c r="F73" s="156"/>
      <c r="G73" s="156"/>
      <c r="H73" s="156"/>
    </row>
    <row r="74" spans="1:8" ht="15">
      <c r="A74" s="17" t="s">
        <v>25</v>
      </c>
      <c r="B74" s="5" t="s">
        <v>675</v>
      </c>
      <c r="C74" s="156"/>
      <c r="D74" s="156"/>
      <c r="E74" s="156"/>
      <c r="F74" s="156"/>
      <c r="G74" s="156"/>
      <c r="H74" s="156"/>
    </row>
    <row r="75" spans="1:8" ht="15">
      <c r="A75" s="48" t="s">
        <v>676</v>
      </c>
      <c r="B75" s="5" t="s">
        <v>677</v>
      </c>
      <c r="C75" s="156"/>
      <c r="D75" s="156"/>
      <c r="E75" s="156"/>
      <c r="F75" s="156"/>
      <c r="G75" s="156"/>
      <c r="H75" s="156"/>
    </row>
    <row r="76" spans="1:8" ht="15">
      <c r="A76" s="17" t="s">
        <v>26</v>
      </c>
      <c r="B76" s="5" t="s">
        <v>678</v>
      </c>
      <c r="C76" s="156"/>
      <c r="D76" s="156"/>
      <c r="E76" s="156"/>
      <c r="F76" s="156"/>
      <c r="G76" s="156"/>
      <c r="H76" s="156"/>
    </row>
    <row r="77" spans="1:8" ht="15">
      <c r="A77" s="48" t="s">
        <v>679</v>
      </c>
      <c r="B77" s="5" t="s">
        <v>680</v>
      </c>
      <c r="C77" s="156"/>
      <c r="D77" s="156"/>
      <c r="E77" s="156"/>
      <c r="F77" s="156"/>
      <c r="G77" s="156"/>
      <c r="H77" s="156"/>
    </row>
    <row r="78" spans="1:8" ht="15">
      <c r="A78" s="18" t="s">
        <v>44</v>
      </c>
      <c r="B78" s="9" t="s">
        <v>681</v>
      </c>
      <c r="C78" s="156"/>
      <c r="D78" s="156"/>
      <c r="E78" s="156"/>
      <c r="F78" s="156"/>
      <c r="G78" s="156"/>
      <c r="H78" s="156"/>
    </row>
    <row r="79" spans="1:8" ht="15">
      <c r="A79" s="5" t="s">
        <v>188</v>
      </c>
      <c r="B79" s="5" t="s">
        <v>682</v>
      </c>
      <c r="C79" s="156">
        <v>161733319</v>
      </c>
      <c r="D79" s="156"/>
      <c r="E79" s="156"/>
      <c r="F79" s="156">
        <v>211594224</v>
      </c>
      <c r="G79" s="156">
        <v>161733319</v>
      </c>
      <c r="H79" s="156">
        <v>161733319</v>
      </c>
    </row>
    <row r="80" spans="1:8" ht="15">
      <c r="A80" s="5" t="s">
        <v>189</v>
      </c>
      <c r="B80" s="5" t="s">
        <v>682</v>
      </c>
      <c r="C80" s="156"/>
      <c r="D80" s="156"/>
      <c r="E80" s="156"/>
      <c r="F80" s="156"/>
      <c r="G80" s="156"/>
      <c r="H80" s="156"/>
    </row>
    <row r="81" spans="1:8" ht="15">
      <c r="A81" s="5" t="s">
        <v>186</v>
      </c>
      <c r="B81" s="5" t="s">
        <v>683</v>
      </c>
      <c r="C81" s="156"/>
      <c r="D81" s="156"/>
      <c r="E81" s="156"/>
      <c r="F81" s="156"/>
      <c r="G81" s="156"/>
      <c r="H81" s="156"/>
    </row>
    <row r="82" spans="1:8" ht="15">
      <c r="A82" s="5" t="s">
        <v>187</v>
      </c>
      <c r="B82" s="5" t="s">
        <v>683</v>
      </c>
      <c r="C82" s="156"/>
      <c r="D82" s="156"/>
      <c r="E82" s="156"/>
      <c r="F82" s="156"/>
      <c r="G82" s="156"/>
      <c r="H82" s="156"/>
    </row>
    <row r="83" spans="1:8" ht="15">
      <c r="A83" s="9" t="s">
        <v>45</v>
      </c>
      <c r="B83" s="9" t="s">
        <v>684</v>
      </c>
      <c r="C83" s="156">
        <v>161733319</v>
      </c>
      <c r="D83" s="156"/>
      <c r="E83" s="156"/>
      <c r="F83" s="156">
        <v>211594224</v>
      </c>
      <c r="G83" s="156">
        <v>161733319</v>
      </c>
      <c r="H83" s="156">
        <f>SUM(H79:H82)</f>
        <v>161733319</v>
      </c>
    </row>
    <row r="84" spans="1:8" ht="15">
      <c r="A84" s="48" t="s">
        <v>685</v>
      </c>
      <c r="B84" s="5" t="s">
        <v>686</v>
      </c>
      <c r="C84" s="156"/>
      <c r="D84" s="156"/>
      <c r="E84" s="156"/>
      <c r="F84" s="156"/>
      <c r="G84" s="156"/>
      <c r="H84" s="156"/>
    </row>
    <row r="85" spans="1:8" ht="15">
      <c r="A85" s="48" t="s">
        <v>687</v>
      </c>
      <c r="B85" s="5" t="s">
        <v>688</v>
      </c>
      <c r="C85" s="156"/>
      <c r="D85" s="156"/>
      <c r="E85" s="156"/>
      <c r="F85" s="156"/>
      <c r="G85" s="156"/>
      <c r="H85" s="156"/>
    </row>
    <row r="86" spans="1:8" ht="15">
      <c r="A86" s="48" t="s">
        <v>689</v>
      </c>
      <c r="B86" s="5" t="s">
        <v>690</v>
      </c>
      <c r="C86" s="156"/>
      <c r="D86" s="156"/>
      <c r="E86" s="156"/>
      <c r="F86" s="156"/>
      <c r="G86" s="156"/>
      <c r="H86" s="156"/>
    </row>
    <row r="87" spans="1:8" ht="15">
      <c r="A87" s="48" t="s">
        <v>691</v>
      </c>
      <c r="B87" s="5" t="s">
        <v>692</v>
      </c>
      <c r="C87" s="156"/>
      <c r="D87" s="156"/>
      <c r="E87" s="156"/>
      <c r="F87" s="156"/>
      <c r="G87" s="156"/>
      <c r="H87" s="156"/>
    </row>
    <row r="88" spans="1:8" ht="15">
      <c r="A88" s="17" t="s">
        <v>27</v>
      </c>
      <c r="B88" s="5" t="s">
        <v>693</v>
      </c>
      <c r="C88" s="156"/>
      <c r="D88" s="156"/>
      <c r="E88" s="156"/>
      <c r="F88" s="156"/>
      <c r="G88" s="156"/>
      <c r="H88" s="156"/>
    </row>
    <row r="89" spans="1:8" ht="15">
      <c r="A89" s="20" t="s">
        <v>46</v>
      </c>
      <c r="B89" s="9" t="s">
        <v>695</v>
      </c>
      <c r="C89" s="156">
        <v>161733319</v>
      </c>
      <c r="D89" s="156"/>
      <c r="E89" s="156"/>
      <c r="F89" s="156">
        <v>211594224</v>
      </c>
      <c r="G89" s="156">
        <v>161733319</v>
      </c>
      <c r="H89" s="156">
        <f>SUM(H73+H78+H83+H84+H85+H86+H87+H88)</f>
        <v>161733319</v>
      </c>
    </row>
    <row r="90" spans="1:8" ht="15">
      <c r="A90" s="17" t="s">
        <v>696</v>
      </c>
      <c r="B90" s="5" t="s">
        <v>697</v>
      </c>
      <c r="C90" s="156"/>
      <c r="D90" s="156"/>
      <c r="E90" s="156"/>
      <c r="F90" s="156"/>
      <c r="G90" s="156"/>
      <c r="H90" s="156"/>
    </row>
    <row r="91" spans="1:8" ht="15">
      <c r="A91" s="17" t="s">
        <v>698</v>
      </c>
      <c r="B91" s="5" t="s">
        <v>699</v>
      </c>
      <c r="C91" s="156"/>
      <c r="D91" s="156"/>
      <c r="E91" s="156"/>
      <c r="F91" s="156"/>
      <c r="G91" s="156"/>
      <c r="H91" s="156"/>
    </row>
    <row r="92" spans="1:8" ht="15">
      <c r="A92" s="48" t="s">
        <v>700</v>
      </c>
      <c r="B92" s="5" t="s">
        <v>701</v>
      </c>
      <c r="C92" s="156"/>
      <c r="D92" s="156"/>
      <c r="E92" s="156"/>
      <c r="F92" s="156"/>
      <c r="G92" s="156"/>
      <c r="H92" s="156"/>
    </row>
    <row r="93" spans="1:8" ht="15">
      <c r="A93" s="48" t="s">
        <v>28</v>
      </c>
      <c r="B93" s="5" t="s">
        <v>702</v>
      </c>
      <c r="C93" s="156"/>
      <c r="D93" s="156"/>
      <c r="E93" s="156"/>
      <c r="F93" s="156"/>
      <c r="G93" s="156"/>
      <c r="H93" s="156"/>
    </row>
    <row r="94" spans="1:8" ht="15">
      <c r="A94" s="18" t="s">
        <v>47</v>
      </c>
      <c r="B94" s="9" t="s">
        <v>703</v>
      </c>
      <c r="C94" s="156"/>
      <c r="D94" s="156"/>
      <c r="E94" s="156"/>
      <c r="F94" s="156"/>
      <c r="G94" s="156"/>
      <c r="H94" s="156"/>
    </row>
    <row r="95" spans="1:8" ht="15">
      <c r="A95" s="20" t="s">
        <v>704</v>
      </c>
      <c r="B95" s="9" t="s">
        <v>705</v>
      </c>
      <c r="C95" s="156"/>
      <c r="D95" s="156"/>
      <c r="E95" s="156"/>
      <c r="F95" s="156"/>
      <c r="G95" s="156"/>
      <c r="H95" s="156"/>
    </row>
    <row r="96" spans="1:8" ht="15.75">
      <c r="A96" s="51" t="s">
        <v>48</v>
      </c>
      <c r="B96" s="52" t="s">
        <v>706</v>
      </c>
      <c r="C96" s="160">
        <v>161733319</v>
      </c>
      <c r="D96" s="160"/>
      <c r="E96" s="160"/>
      <c r="F96" s="160">
        <v>211594224</v>
      </c>
      <c r="G96" s="160">
        <v>161733319</v>
      </c>
      <c r="H96" s="160">
        <f>SUM(H89+H94+H95)</f>
        <v>161733319</v>
      </c>
    </row>
    <row r="97" spans="1:8" ht="15.75">
      <c r="A97" s="56" t="s">
        <v>30</v>
      </c>
      <c r="B97" s="57"/>
      <c r="C97" s="156">
        <f>SUM(C67+C96)</f>
        <v>478604696</v>
      </c>
      <c r="D97" s="156">
        <f>SUM(D67+D96)</f>
        <v>32860000</v>
      </c>
      <c r="E97" s="156"/>
      <c r="F97" s="156">
        <f>SUM(F67+F96)</f>
        <v>558659071</v>
      </c>
      <c r="G97" s="156">
        <f>SUM(G67+G96)</f>
        <v>511464696</v>
      </c>
      <c r="H97" s="156">
        <f>SUM(H67+H96)</f>
        <v>535414884</v>
      </c>
    </row>
  </sheetData>
  <sheetProtection/>
  <mergeCells count="4">
    <mergeCell ref="A1:F1"/>
    <mergeCell ref="A2:H2"/>
    <mergeCell ref="A3:H3"/>
    <mergeCell ref="A4:H4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92.57421875" style="0" customWidth="1"/>
    <col min="3" max="3" width="14.421875" style="0" customWidth="1"/>
    <col min="4" max="4" width="14.140625" style="0" customWidth="1"/>
    <col min="5" max="6" width="14.00390625" style="0" customWidth="1"/>
    <col min="7" max="7" width="15.140625" style="0" customWidth="1"/>
    <col min="8" max="8" width="14.57421875" style="0" customWidth="1"/>
    <col min="9" max="9" width="12.57421875" style="0" hidden="1" customWidth="1"/>
    <col min="10" max="10" width="13.00390625" style="0" hidden="1" customWidth="1"/>
  </cols>
  <sheetData>
    <row r="1" spans="1:8" ht="24" customHeight="1">
      <c r="A1" s="301" t="s">
        <v>768</v>
      </c>
      <c r="B1" s="301"/>
      <c r="C1" s="301"/>
      <c r="D1" s="301"/>
      <c r="E1" s="301"/>
      <c r="F1" s="301"/>
      <c r="G1" s="301"/>
      <c r="H1" s="301"/>
    </row>
    <row r="2" spans="1:8" ht="24" customHeight="1">
      <c r="A2" s="302" t="s">
        <v>747</v>
      </c>
      <c r="B2" s="302"/>
      <c r="C2" s="302"/>
      <c r="D2" s="302"/>
      <c r="E2" s="302"/>
      <c r="F2" s="302"/>
      <c r="G2" s="302"/>
      <c r="H2" s="302"/>
    </row>
    <row r="3" spans="1:8" ht="15" customHeight="1">
      <c r="A3" s="303" t="s">
        <v>748</v>
      </c>
      <c r="B3" s="303"/>
      <c r="C3" s="303"/>
      <c r="D3" s="303"/>
      <c r="E3" s="303"/>
      <c r="F3" s="303"/>
      <c r="G3" s="303"/>
      <c r="H3" s="303"/>
    </row>
    <row r="4" ht="15">
      <c r="A4" s="4" t="s">
        <v>206</v>
      </c>
    </row>
    <row r="5" spans="1:10" ht="45">
      <c r="A5" s="2" t="s">
        <v>357</v>
      </c>
      <c r="B5" s="3" t="s">
        <v>304</v>
      </c>
      <c r="C5" s="85" t="s">
        <v>139</v>
      </c>
      <c r="D5" s="85" t="s">
        <v>140</v>
      </c>
      <c r="E5" s="85" t="s">
        <v>141</v>
      </c>
      <c r="F5" s="230" t="s">
        <v>240</v>
      </c>
      <c r="G5" s="224" t="s">
        <v>884</v>
      </c>
      <c r="H5" s="224" t="s">
        <v>895</v>
      </c>
      <c r="I5" s="256" t="s">
        <v>755</v>
      </c>
      <c r="J5" s="256" t="s">
        <v>758</v>
      </c>
    </row>
    <row r="6" spans="1:10" ht="15" customHeight="1">
      <c r="A6" s="42" t="s">
        <v>548</v>
      </c>
      <c r="B6" s="6" t="s">
        <v>549</v>
      </c>
      <c r="C6" s="38"/>
      <c r="D6" s="38"/>
      <c r="E6" s="156"/>
      <c r="F6" s="156"/>
      <c r="G6" s="156"/>
      <c r="H6" s="156"/>
      <c r="I6" s="282"/>
      <c r="J6" s="282"/>
    </row>
    <row r="7" spans="1:10" ht="15" customHeight="1">
      <c r="A7" s="5" t="s">
        <v>550</v>
      </c>
      <c r="B7" s="6" t="s">
        <v>551</v>
      </c>
      <c r="C7" s="38"/>
      <c r="D7" s="38"/>
      <c r="E7" s="156"/>
      <c r="F7" s="156"/>
      <c r="G7" s="156"/>
      <c r="H7" s="156"/>
      <c r="I7" s="282"/>
      <c r="J7" s="282"/>
    </row>
    <row r="8" spans="1:10" ht="15" customHeight="1">
      <c r="A8" s="5" t="s">
        <v>552</v>
      </c>
      <c r="B8" s="6" t="s">
        <v>553</v>
      </c>
      <c r="C8" s="38"/>
      <c r="D8" s="38"/>
      <c r="E8" s="156"/>
      <c r="F8" s="156"/>
      <c r="G8" s="156"/>
      <c r="H8" s="156"/>
      <c r="I8" s="282"/>
      <c r="J8" s="282"/>
    </row>
    <row r="9" spans="1:10" ht="15" customHeight="1">
      <c r="A9" s="5" t="s">
        <v>554</v>
      </c>
      <c r="B9" s="6" t="s">
        <v>555</v>
      </c>
      <c r="C9" s="38"/>
      <c r="D9" s="38"/>
      <c r="E9" s="156"/>
      <c r="F9" s="156"/>
      <c r="G9" s="156"/>
      <c r="H9" s="156"/>
      <c r="I9" s="282"/>
      <c r="J9" s="282"/>
    </row>
    <row r="10" spans="1:10" ht="15" customHeight="1">
      <c r="A10" s="5" t="s">
        <v>556</v>
      </c>
      <c r="B10" s="6" t="s">
        <v>557</v>
      </c>
      <c r="C10" s="38"/>
      <c r="D10" s="38"/>
      <c r="E10" s="156"/>
      <c r="F10" s="156"/>
      <c r="G10" s="156"/>
      <c r="H10" s="156"/>
      <c r="I10" s="282"/>
      <c r="J10" s="282"/>
    </row>
    <row r="11" spans="1:10" ht="15" customHeight="1">
      <c r="A11" s="5" t="s">
        <v>558</v>
      </c>
      <c r="B11" s="6" t="s">
        <v>559</v>
      </c>
      <c r="C11" s="38"/>
      <c r="D11" s="38"/>
      <c r="E11" s="156"/>
      <c r="F11" s="156"/>
      <c r="G11" s="156"/>
      <c r="H11" s="156"/>
      <c r="I11" s="282"/>
      <c r="J11" s="282"/>
    </row>
    <row r="12" spans="1:10" ht="15" customHeight="1">
      <c r="A12" s="9" t="s">
        <v>32</v>
      </c>
      <c r="B12" s="10" t="s">
        <v>560</v>
      </c>
      <c r="C12" s="38"/>
      <c r="D12" s="38"/>
      <c r="E12" s="156"/>
      <c r="F12" s="156"/>
      <c r="G12" s="156"/>
      <c r="H12" s="156"/>
      <c r="I12" s="282"/>
      <c r="J12" s="282"/>
    </row>
    <row r="13" spans="1:10" ht="15" customHeight="1">
      <c r="A13" s="5" t="s">
        <v>561</v>
      </c>
      <c r="B13" s="6" t="s">
        <v>562</v>
      </c>
      <c r="C13" s="38"/>
      <c r="D13" s="38"/>
      <c r="E13" s="156"/>
      <c r="F13" s="156"/>
      <c r="G13" s="156"/>
      <c r="H13" s="156"/>
      <c r="I13" s="282"/>
      <c r="J13" s="282"/>
    </row>
    <row r="14" spans="1:10" ht="15" customHeight="1">
      <c r="A14" s="5" t="s">
        <v>563</v>
      </c>
      <c r="B14" s="6" t="s">
        <v>564</v>
      </c>
      <c r="C14" s="38"/>
      <c r="D14" s="38"/>
      <c r="E14" s="156"/>
      <c r="F14" s="156"/>
      <c r="G14" s="156"/>
      <c r="H14" s="156"/>
      <c r="I14" s="282"/>
      <c r="J14" s="282"/>
    </row>
    <row r="15" spans="1:10" ht="15" customHeight="1">
      <c r="A15" s="5" t="s">
        <v>915</v>
      </c>
      <c r="B15" s="6" t="s">
        <v>565</v>
      </c>
      <c r="C15" s="38"/>
      <c r="D15" s="38"/>
      <c r="E15" s="156"/>
      <c r="F15" s="156"/>
      <c r="G15" s="156"/>
      <c r="H15" s="156"/>
      <c r="I15" s="282"/>
      <c r="J15" s="282"/>
    </row>
    <row r="16" spans="1:10" ht="15" customHeight="1">
      <c r="A16" s="5" t="s">
        <v>916</v>
      </c>
      <c r="B16" s="6" t="s">
        <v>566</v>
      </c>
      <c r="C16" s="38"/>
      <c r="D16" s="38"/>
      <c r="E16" s="156"/>
      <c r="F16" s="156"/>
      <c r="G16" s="156"/>
      <c r="H16" s="156"/>
      <c r="I16" s="282"/>
      <c r="J16" s="282"/>
    </row>
    <row r="17" spans="1:10" ht="15" customHeight="1">
      <c r="A17" s="5" t="s">
        <v>917</v>
      </c>
      <c r="B17" s="6" t="s">
        <v>567</v>
      </c>
      <c r="C17" s="38"/>
      <c r="D17" s="38"/>
      <c r="E17" s="156"/>
      <c r="F17" s="156"/>
      <c r="G17" s="156"/>
      <c r="H17" s="156">
        <f>SUM(I17:J17)</f>
        <v>833582</v>
      </c>
      <c r="I17" s="282">
        <v>833582</v>
      </c>
      <c r="J17" s="282"/>
    </row>
    <row r="18" spans="1:10" ht="15" customHeight="1">
      <c r="A18" s="50" t="s">
        <v>33</v>
      </c>
      <c r="B18" s="65" t="s">
        <v>568</v>
      </c>
      <c r="C18" s="38"/>
      <c r="D18" s="38"/>
      <c r="E18" s="156"/>
      <c r="F18" s="156"/>
      <c r="G18" s="156"/>
      <c r="H18" s="156">
        <f>SUM(I18:J18)</f>
        <v>833582</v>
      </c>
      <c r="I18" s="283">
        <f>SUM(I12:I17)</f>
        <v>833582</v>
      </c>
      <c r="J18" s="283"/>
    </row>
    <row r="19" spans="1:10" ht="15" customHeight="1">
      <c r="A19" s="5" t="s">
        <v>921</v>
      </c>
      <c r="B19" s="6" t="s">
        <v>577</v>
      </c>
      <c r="C19" s="38"/>
      <c r="D19" s="38"/>
      <c r="E19" s="156"/>
      <c r="F19" s="156"/>
      <c r="G19" s="156"/>
      <c r="H19" s="156"/>
      <c r="I19" s="282"/>
      <c r="J19" s="282"/>
    </row>
    <row r="20" spans="1:10" ht="15" customHeight="1">
      <c r="A20" s="5" t="s">
        <v>0</v>
      </c>
      <c r="B20" s="6" t="s">
        <v>581</v>
      </c>
      <c r="C20" s="38"/>
      <c r="D20" s="38"/>
      <c r="E20" s="156"/>
      <c r="F20" s="156"/>
      <c r="G20" s="156"/>
      <c r="H20" s="156"/>
      <c r="I20" s="282"/>
      <c r="J20" s="282"/>
    </row>
    <row r="21" spans="1:10" ht="15" customHeight="1">
      <c r="A21" s="9" t="s">
        <v>35</v>
      </c>
      <c r="B21" s="10" t="s">
        <v>582</v>
      </c>
      <c r="C21" s="38"/>
      <c r="D21" s="38"/>
      <c r="E21" s="156"/>
      <c r="F21" s="156"/>
      <c r="G21" s="156"/>
      <c r="H21" s="156"/>
      <c r="I21" s="282"/>
      <c r="J21" s="282"/>
    </row>
    <row r="22" spans="1:10" ht="15" customHeight="1">
      <c r="A22" s="5" t="s">
        <v>1</v>
      </c>
      <c r="B22" s="6" t="s">
        <v>583</v>
      </c>
      <c r="C22" s="38"/>
      <c r="D22" s="38"/>
      <c r="E22" s="156"/>
      <c r="F22" s="156"/>
      <c r="G22" s="156"/>
      <c r="H22" s="156"/>
      <c r="I22" s="282"/>
      <c r="J22" s="282"/>
    </row>
    <row r="23" spans="1:10" ht="15" customHeight="1">
      <c r="A23" s="5" t="s">
        <v>2</v>
      </c>
      <c r="B23" s="6" t="s">
        <v>584</v>
      </c>
      <c r="C23" s="38"/>
      <c r="D23" s="38"/>
      <c r="E23" s="156"/>
      <c r="F23" s="156"/>
      <c r="G23" s="156"/>
      <c r="H23" s="156"/>
      <c r="I23" s="282"/>
      <c r="J23" s="282"/>
    </row>
    <row r="24" spans="1:10" ht="15" customHeight="1">
      <c r="A24" s="5" t="s">
        <v>3</v>
      </c>
      <c r="B24" s="6" t="s">
        <v>585</v>
      </c>
      <c r="C24" s="38"/>
      <c r="D24" s="38"/>
      <c r="E24" s="156"/>
      <c r="F24" s="156"/>
      <c r="G24" s="156"/>
      <c r="H24" s="156"/>
      <c r="I24" s="282"/>
      <c r="J24" s="282"/>
    </row>
    <row r="25" spans="1:10" ht="15" customHeight="1">
      <c r="A25" s="5" t="s">
        <v>4</v>
      </c>
      <c r="B25" s="6" t="s">
        <v>586</v>
      </c>
      <c r="C25" s="38"/>
      <c r="D25" s="38"/>
      <c r="E25" s="156"/>
      <c r="F25" s="156"/>
      <c r="G25" s="156"/>
      <c r="H25" s="156"/>
      <c r="I25" s="282"/>
      <c r="J25" s="282"/>
    </row>
    <row r="26" spans="1:10" ht="15" customHeight="1">
      <c r="A26" s="5" t="s">
        <v>5</v>
      </c>
      <c r="B26" s="6" t="s">
        <v>589</v>
      </c>
      <c r="C26" s="38"/>
      <c r="D26" s="38"/>
      <c r="E26" s="156"/>
      <c r="F26" s="156"/>
      <c r="G26" s="156"/>
      <c r="H26" s="156"/>
      <c r="I26" s="282"/>
      <c r="J26" s="282"/>
    </row>
    <row r="27" spans="1:10" ht="15" customHeight="1">
      <c r="A27" s="5" t="s">
        <v>590</v>
      </c>
      <c r="B27" s="6" t="s">
        <v>591</v>
      </c>
      <c r="C27" s="38"/>
      <c r="D27" s="38"/>
      <c r="E27" s="156"/>
      <c r="F27" s="156"/>
      <c r="G27" s="156"/>
      <c r="H27" s="156"/>
      <c r="I27" s="282"/>
      <c r="J27" s="282"/>
    </row>
    <row r="28" spans="1:10" ht="15" customHeight="1">
      <c r="A28" s="5" t="s">
        <v>6</v>
      </c>
      <c r="B28" s="6" t="s">
        <v>592</v>
      </c>
      <c r="C28" s="38"/>
      <c r="D28" s="38"/>
      <c r="E28" s="156"/>
      <c r="F28" s="156"/>
      <c r="G28" s="156"/>
      <c r="H28" s="156"/>
      <c r="I28" s="282"/>
      <c r="J28" s="282"/>
    </row>
    <row r="29" spans="1:10" ht="15" customHeight="1">
      <c r="A29" s="5" t="s">
        <v>7</v>
      </c>
      <c r="B29" s="6" t="s">
        <v>598</v>
      </c>
      <c r="C29" s="38"/>
      <c r="D29" s="38"/>
      <c r="E29" s="156"/>
      <c r="F29" s="156"/>
      <c r="G29" s="156"/>
      <c r="H29" s="156"/>
      <c r="I29" s="282"/>
      <c r="J29" s="282"/>
    </row>
    <row r="30" spans="1:10" ht="15" customHeight="1">
      <c r="A30" s="9" t="s">
        <v>36</v>
      </c>
      <c r="B30" s="10" t="s">
        <v>614</v>
      </c>
      <c r="C30" s="38"/>
      <c r="D30" s="38"/>
      <c r="E30" s="156"/>
      <c r="F30" s="156"/>
      <c r="G30" s="156"/>
      <c r="H30" s="156"/>
      <c r="I30" s="282"/>
      <c r="J30" s="282"/>
    </row>
    <row r="31" spans="1:10" ht="15" customHeight="1">
      <c r="A31" s="5" t="s">
        <v>8</v>
      </c>
      <c r="B31" s="6" t="s">
        <v>615</v>
      </c>
      <c r="C31" s="38"/>
      <c r="D31" s="38"/>
      <c r="E31" s="156"/>
      <c r="F31" s="156"/>
      <c r="G31" s="156"/>
      <c r="H31" s="156"/>
      <c r="I31" s="282"/>
      <c r="J31" s="282"/>
    </row>
    <row r="32" spans="1:10" ht="15" customHeight="1">
      <c r="A32" s="50" t="s">
        <v>37</v>
      </c>
      <c r="B32" s="65" t="s">
        <v>616</v>
      </c>
      <c r="C32" s="38"/>
      <c r="D32" s="38"/>
      <c r="E32" s="156"/>
      <c r="F32" s="156"/>
      <c r="G32" s="156"/>
      <c r="H32" s="156"/>
      <c r="I32" s="282"/>
      <c r="J32" s="282"/>
    </row>
    <row r="33" spans="1:10" ht="15" customHeight="1">
      <c r="A33" s="17" t="s">
        <v>617</v>
      </c>
      <c r="B33" s="6" t="s">
        <v>618</v>
      </c>
      <c r="C33" s="38"/>
      <c r="D33" s="38"/>
      <c r="E33" s="156"/>
      <c r="F33" s="156"/>
      <c r="G33" s="156"/>
      <c r="H33" s="156"/>
      <c r="I33" s="282"/>
      <c r="J33" s="282"/>
    </row>
    <row r="34" spans="1:10" ht="15" customHeight="1">
      <c r="A34" s="17" t="s">
        <v>9</v>
      </c>
      <c r="B34" s="6" t="s">
        <v>619</v>
      </c>
      <c r="C34" s="38"/>
      <c r="D34" s="38"/>
      <c r="E34" s="156"/>
      <c r="F34" s="156"/>
      <c r="G34" s="156"/>
      <c r="H34" s="156"/>
      <c r="I34" s="282"/>
      <c r="J34" s="282"/>
    </row>
    <row r="35" spans="1:10" ht="15" customHeight="1">
      <c r="A35" s="17" t="s">
        <v>10</v>
      </c>
      <c r="B35" s="6" t="s">
        <v>622</v>
      </c>
      <c r="C35" s="38"/>
      <c r="D35" s="38"/>
      <c r="E35" s="156">
        <v>48000</v>
      </c>
      <c r="F35" s="156"/>
      <c r="G35" s="156">
        <v>48000</v>
      </c>
      <c r="H35" s="156">
        <f>SUM(I35:J35)</f>
        <v>48000</v>
      </c>
      <c r="I35" s="282">
        <v>48000</v>
      </c>
      <c r="J35" s="282"/>
    </row>
    <row r="36" spans="1:10" ht="15" customHeight="1">
      <c r="A36" s="17" t="s">
        <v>11</v>
      </c>
      <c r="B36" s="6" t="s">
        <v>623</v>
      </c>
      <c r="C36" s="38"/>
      <c r="D36" s="38"/>
      <c r="E36" s="156"/>
      <c r="F36" s="156"/>
      <c r="G36" s="156"/>
      <c r="H36" s="156"/>
      <c r="I36" s="282"/>
      <c r="J36" s="282"/>
    </row>
    <row r="37" spans="1:10" ht="15" customHeight="1">
      <c r="A37" s="17" t="s">
        <v>630</v>
      </c>
      <c r="B37" s="6" t="s">
        <v>631</v>
      </c>
      <c r="C37" s="38"/>
      <c r="D37" s="38"/>
      <c r="E37" s="156"/>
      <c r="F37" s="156"/>
      <c r="G37" s="156"/>
      <c r="H37" s="156"/>
      <c r="I37" s="282"/>
      <c r="J37" s="282"/>
    </row>
    <row r="38" spans="1:10" ht="15" customHeight="1">
      <c r="A38" s="17" t="s">
        <v>632</v>
      </c>
      <c r="B38" s="6" t="s">
        <v>633</v>
      </c>
      <c r="C38" s="38"/>
      <c r="D38" s="38"/>
      <c r="E38" s="156"/>
      <c r="F38" s="156"/>
      <c r="G38" s="156"/>
      <c r="H38" s="156"/>
      <c r="I38" s="282"/>
      <c r="J38" s="282"/>
    </row>
    <row r="39" spans="1:10" ht="15" customHeight="1">
      <c r="A39" s="17" t="s">
        <v>634</v>
      </c>
      <c r="B39" s="6" t="s">
        <v>635</v>
      </c>
      <c r="C39" s="38"/>
      <c r="D39" s="38"/>
      <c r="E39" s="156"/>
      <c r="F39" s="156"/>
      <c r="G39" s="156"/>
      <c r="H39" s="156"/>
      <c r="I39" s="282"/>
      <c r="J39" s="282"/>
    </row>
    <row r="40" spans="1:10" ht="15" customHeight="1">
      <c r="A40" s="17" t="s">
        <v>12</v>
      </c>
      <c r="B40" s="6" t="s">
        <v>636</v>
      </c>
      <c r="C40" s="38"/>
      <c r="D40" s="38"/>
      <c r="E40" s="156"/>
      <c r="F40" s="156"/>
      <c r="G40" s="156"/>
      <c r="H40" s="156"/>
      <c r="I40" s="282"/>
      <c r="J40" s="282"/>
    </row>
    <row r="41" spans="1:10" ht="15" customHeight="1">
      <c r="A41" s="17" t="s">
        <v>13</v>
      </c>
      <c r="B41" s="6" t="s">
        <v>638</v>
      </c>
      <c r="C41" s="38"/>
      <c r="D41" s="38"/>
      <c r="E41" s="156"/>
      <c r="F41" s="156"/>
      <c r="G41" s="156"/>
      <c r="H41" s="156"/>
      <c r="I41" s="282"/>
      <c r="J41" s="282"/>
    </row>
    <row r="42" spans="1:10" ht="15" customHeight="1">
      <c r="A42" s="17" t="s">
        <v>14</v>
      </c>
      <c r="B42" s="6" t="s">
        <v>886</v>
      </c>
      <c r="C42" s="38">
        <v>2014</v>
      </c>
      <c r="D42" s="38"/>
      <c r="E42" s="156">
        <v>11</v>
      </c>
      <c r="F42" s="156"/>
      <c r="G42" s="156">
        <v>2025</v>
      </c>
      <c r="H42" s="156">
        <f>SUM(I42:J42)</f>
        <v>2025</v>
      </c>
      <c r="I42" s="282">
        <v>11</v>
      </c>
      <c r="J42" s="282">
        <v>2014</v>
      </c>
    </row>
    <row r="43" spans="1:10" ht="15" customHeight="1">
      <c r="A43" s="64" t="s">
        <v>38</v>
      </c>
      <c r="B43" s="65" t="s">
        <v>647</v>
      </c>
      <c r="C43" s="38">
        <v>2014</v>
      </c>
      <c r="D43" s="38"/>
      <c r="E43" s="156">
        <f>SUM(E33:E42)</f>
        <v>48011</v>
      </c>
      <c r="F43" s="156"/>
      <c r="G43" s="156">
        <f>SUM(G33:G42)</f>
        <v>50025</v>
      </c>
      <c r="H43" s="156">
        <f>SUM(I43:J43)</f>
        <v>50025</v>
      </c>
      <c r="I43" s="282">
        <f>SUM(I33:I42)</f>
        <v>48011</v>
      </c>
      <c r="J43" s="282">
        <v>2014</v>
      </c>
    </row>
    <row r="44" spans="1:10" ht="15" customHeight="1">
      <c r="A44" s="17" t="s">
        <v>659</v>
      </c>
      <c r="B44" s="6" t="s">
        <v>660</v>
      </c>
      <c r="C44" s="38"/>
      <c r="D44" s="38"/>
      <c r="E44" s="156"/>
      <c r="F44" s="156"/>
      <c r="G44" s="156"/>
      <c r="H44" s="156"/>
      <c r="I44" s="282"/>
      <c r="J44" s="282"/>
    </row>
    <row r="45" spans="1:10" ht="15" customHeight="1">
      <c r="A45" s="5" t="s">
        <v>18</v>
      </c>
      <c r="B45" s="6" t="s">
        <v>661</v>
      </c>
      <c r="C45" s="38"/>
      <c r="D45" s="38"/>
      <c r="E45" s="156"/>
      <c r="F45" s="156"/>
      <c r="G45" s="156"/>
      <c r="H45" s="156"/>
      <c r="I45" s="282"/>
      <c r="J45" s="282"/>
    </row>
    <row r="46" spans="1:10" ht="15" customHeight="1">
      <c r="A46" s="17" t="s">
        <v>19</v>
      </c>
      <c r="B46" s="6" t="s">
        <v>662</v>
      </c>
      <c r="C46" s="38"/>
      <c r="D46" s="38"/>
      <c r="E46" s="156"/>
      <c r="F46" s="156"/>
      <c r="G46" s="156"/>
      <c r="H46" s="156"/>
      <c r="I46" s="282"/>
      <c r="J46" s="282"/>
    </row>
    <row r="47" spans="1:10" ht="15" customHeight="1">
      <c r="A47" s="50" t="s">
        <v>40</v>
      </c>
      <c r="B47" s="65" t="s">
        <v>663</v>
      </c>
      <c r="C47" s="38"/>
      <c r="D47" s="38"/>
      <c r="E47" s="156"/>
      <c r="F47" s="156"/>
      <c r="G47" s="156"/>
      <c r="H47" s="156"/>
      <c r="I47" s="282"/>
      <c r="J47" s="282"/>
    </row>
    <row r="48" spans="1:10" ht="15" customHeight="1">
      <c r="A48" s="83" t="s">
        <v>138</v>
      </c>
      <c r="B48" s="88"/>
      <c r="C48" s="38"/>
      <c r="D48" s="38"/>
      <c r="E48" s="156"/>
      <c r="F48" s="156"/>
      <c r="G48" s="156"/>
      <c r="H48" s="156"/>
      <c r="I48" s="282"/>
      <c r="J48" s="282"/>
    </row>
    <row r="49" spans="1:10" ht="15" customHeight="1">
      <c r="A49" s="5" t="s">
        <v>569</v>
      </c>
      <c r="B49" s="6" t="s">
        <v>570</v>
      </c>
      <c r="C49" s="38"/>
      <c r="D49" s="38"/>
      <c r="E49" s="156"/>
      <c r="F49" s="156"/>
      <c r="G49" s="156"/>
      <c r="H49" s="156"/>
      <c r="I49" s="282"/>
      <c r="J49" s="282"/>
    </row>
    <row r="50" spans="1:10" ht="15" customHeight="1">
      <c r="A50" s="5" t="s">
        <v>571</v>
      </c>
      <c r="B50" s="6" t="s">
        <v>572</v>
      </c>
      <c r="C50" s="38"/>
      <c r="D50" s="38"/>
      <c r="E50" s="156"/>
      <c r="F50" s="156"/>
      <c r="G50" s="156"/>
      <c r="H50" s="156"/>
      <c r="I50" s="282"/>
      <c r="J50" s="282"/>
    </row>
    <row r="51" spans="1:10" ht="15" customHeight="1">
      <c r="A51" s="5" t="s">
        <v>918</v>
      </c>
      <c r="B51" s="6" t="s">
        <v>573</v>
      </c>
      <c r="C51" s="38"/>
      <c r="D51" s="38"/>
      <c r="E51" s="156"/>
      <c r="F51" s="156"/>
      <c r="G51" s="156"/>
      <c r="H51" s="156"/>
      <c r="I51" s="282"/>
      <c r="J51" s="282"/>
    </row>
    <row r="52" spans="1:10" ht="15" customHeight="1">
      <c r="A52" s="5" t="s">
        <v>919</v>
      </c>
      <c r="B52" s="6" t="s">
        <v>574</v>
      </c>
      <c r="C52" s="38"/>
      <c r="D52" s="38"/>
      <c r="E52" s="156"/>
      <c r="F52" s="156"/>
      <c r="G52" s="156"/>
      <c r="H52" s="156"/>
      <c r="I52" s="282"/>
      <c r="J52" s="282"/>
    </row>
    <row r="53" spans="1:10" ht="15" customHeight="1">
      <c r="A53" s="5" t="s">
        <v>920</v>
      </c>
      <c r="B53" s="6" t="s">
        <v>575</v>
      </c>
      <c r="C53" s="38"/>
      <c r="D53" s="38"/>
      <c r="E53" s="156"/>
      <c r="F53" s="156"/>
      <c r="G53" s="156"/>
      <c r="H53" s="156"/>
      <c r="I53" s="282"/>
      <c r="J53" s="282"/>
    </row>
    <row r="54" spans="1:10" ht="15" customHeight="1">
      <c r="A54" s="50" t="s">
        <v>34</v>
      </c>
      <c r="B54" s="65" t="s">
        <v>576</v>
      </c>
      <c r="C54" s="38"/>
      <c r="D54" s="38"/>
      <c r="E54" s="156"/>
      <c r="F54" s="156"/>
      <c r="G54" s="156"/>
      <c r="H54" s="156"/>
      <c r="I54" s="282"/>
      <c r="J54" s="282"/>
    </row>
    <row r="55" spans="1:10" ht="15" customHeight="1">
      <c r="A55" s="17" t="s">
        <v>15</v>
      </c>
      <c r="B55" s="6" t="s">
        <v>648</v>
      </c>
      <c r="C55" s="38"/>
      <c r="D55" s="38"/>
      <c r="E55" s="156"/>
      <c r="F55" s="156"/>
      <c r="G55" s="156"/>
      <c r="H55" s="156"/>
      <c r="I55" s="282"/>
      <c r="J55" s="282"/>
    </row>
    <row r="56" spans="1:10" ht="15" customHeight="1">
      <c r="A56" s="17" t="s">
        <v>16</v>
      </c>
      <c r="B56" s="6" t="s">
        <v>650</v>
      </c>
      <c r="C56" s="38"/>
      <c r="D56" s="38"/>
      <c r="E56" s="156"/>
      <c r="F56" s="156"/>
      <c r="G56" s="156"/>
      <c r="H56" s="156"/>
      <c r="I56" s="282"/>
      <c r="J56" s="282"/>
    </row>
    <row r="57" spans="1:10" ht="15" customHeight="1">
      <c r="A57" s="17" t="s">
        <v>652</v>
      </c>
      <c r="B57" s="6" t="s">
        <v>653</v>
      </c>
      <c r="C57" s="38"/>
      <c r="D57" s="38"/>
      <c r="E57" s="156"/>
      <c r="F57" s="156"/>
      <c r="G57" s="156"/>
      <c r="H57" s="156"/>
      <c r="I57" s="282"/>
      <c r="J57" s="282"/>
    </row>
    <row r="58" spans="1:10" ht="15" customHeight="1">
      <c r="A58" s="17" t="s">
        <v>17</v>
      </c>
      <c r="B58" s="6" t="s">
        <v>654</v>
      </c>
      <c r="C58" s="38"/>
      <c r="D58" s="38"/>
      <c r="E58" s="156"/>
      <c r="F58" s="156"/>
      <c r="G58" s="156"/>
      <c r="H58" s="156"/>
      <c r="I58" s="282"/>
      <c r="J58" s="282"/>
    </row>
    <row r="59" spans="1:10" ht="15" customHeight="1">
      <c r="A59" s="17" t="s">
        <v>656</v>
      </c>
      <c r="B59" s="6" t="s">
        <v>657</v>
      </c>
      <c r="C59" s="38"/>
      <c r="D59" s="38"/>
      <c r="E59" s="156"/>
      <c r="F59" s="156"/>
      <c r="G59" s="156"/>
      <c r="H59" s="156"/>
      <c r="I59" s="282"/>
      <c r="J59" s="282"/>
    </row>
    <row r="60" spans="1:10" ht="15" customHeight="1">
      <c r="A60" s="50" t="s">
        <v>39</v>
      </c>
      <c r="B60" s="65" t="s">
        <v>658</v>
      </c>
      <c r="C60" s="38"/>
      <c r="D60" s="38"/>
      <c r="E60" s="156"/>
      <c r="F60" s="156"/>
      <c r="G60" s="156"/>
      <c r="H60" s="156"/>
      <c r="I60" s="282"/>
      <c r="J60" s="282"/>
    </row>
    <row r="61" spans="1:10" ht="15" customHeight="1">
      <c r="A61" s="17" t="s">
        <v>664</v>
      </c>
      <c r="B61" s="6" t="s">
        <v>665</v>
      </c>
      <c r="C61" s="38"/>
      <c r="D61" s="38"/>
      <c r="E61" s="156"/>
      <c r="F61" s="156"/>
      <c r="G61" s="156"/>
      <c r="H61" s="156"/>
      <c r="I61" s="282"/>
      <c r="J61" s="282"/>
    </row>
    <row r="62" spans="1:10" ht="15" customHeight="1">
      <c r="A62" s="5" t="s">
        <v>20</v>
      </c>
      <c r="B62" s="6" t="s">
        <v>666</v>
      </c>
      <c r="C62" s="38"/>
      <c r="D62" s="38"/>
      <c r="E62" s="156"/>
      <c r="F62" s="156"/>
      <c r="G62" s="156"/>
      <c r="H62" s="156"/>
      <c r="I62" s="282"/>
      <c r="J62" s="282"/>
    </row>
    <row r="63" spans="1:10" ht="15" customHeight="1">
      <c r="A63" s="17" t="s">
        <v>21</v>
      </c>
      <c r="B63" s="6" t="s">
        <v>667</v>
      </c>
      <c r="C63" s="38"/>
      <c r="D63" s="38"/>
      <c r="E63" s="156"/>
      <c r="F63" s="156"/>
      <c r="G63" s="156"/>
      <c r="H63" s="156"/>
      <c r="I63" s="282"/>
      <c r="J63" s="282"/>
    </row>
    <row r="64" spans="1:10" ht="15" customHeight="1">
      <c r="A64" s="50" t="s">
        <v>42</v>
      </c>
      <c r="B64" s="65" t="s">
        <v>668</v>
      </c>
      <c r="C64" s="38"/>
      <c r="D64" s="38"/>
      <c r="E64" s="156"/>
      <c r="F64" s="156"/>
      <c r="G64" s="156"/>
      <c r="H64" s="156"/>
      <c r="I64" s="282"/>
      <c r="J64" s="282"/>
    </row>
    <row r="65" spans="1:10" ht="15" customHeight="1">
      <c r="A65" s="83" t="s">
        <v>137</v>
      </c>
      <c r="B65" s="88"/>
      <c r="C65" s="38"/>
      <c r="D65" s="38"/>
      <c r="E65" s="156"/>
      <c r="F65" s="156"/>
      <c r="G65" s="156"/>
      <c r="H65" s="156"/>
      <c r="I65" s="282"/>
      <c r="J65" s="282"/>
    </row>
    <row r="66" spans="1:10" ht="15.75">
      <c r="A66" s="62" t="s">
        <v>41</v>
      </c>
      <c r="B66" s="46" t="s">
        <v>669</v>
      </c>
      <c r="C66" s="38">
        <v>2014</v>
      </c>
      <c r="D66" s="38"/>
      <c r="E66" s="156">
        <v>48011</v>
      </c>
      <c r="F66" s="156"/>
      <c r="G66" s="156">
        <f>SUM(C66:E66)</f>
        <v>50025</v>
      </c>
      <c r="H66" s="156">
        <f>SUM(I66:J66)</f>
        <v>883607</v>
      </c>
      <c r="I66" s="282">
        <f>SUM(I18+I32+I43+I47+I54+I60+I64)</f>
        <v>881593</v>
      </c>
      <c r="J66" s="282">
        <v>2014</v>
      </c>
    </row>
    <row r="67" spans="1:10" ht="15.75">
      <c r="A67" s="87" t="s">
        <v>190</v>
      </c>
      <c r="B67" s="86"/>
      <c r="C67" s="38"/>
      <c r="D67" s="38"/>
      <c r="E67" s="156"/>
      <c r="F67" s="156"/>
      <c r="G67" s="156"/>
      <c r="H67" s="156"/>
      <c r="I67" s="282"/>
      <c r="J67" s="282"/>
    </row>
    <row r="68" spans="1:10" ht="15.75">
      <c r="A68" s="87" t="s">
        <v>191</v>
      </c>
      <c r="B68" s="86"/>
      <c r="C68" s="38"/>
      <c r="D68" s="38"/>
      <c r="E68" s="156"/>
      <c r="F68" s="156"/>
      <c r="G68" s="156"/>
      <c r="H68" s="156"/>
      <c r="I68" s="282"/>
      <c r="J68" s="282"/>
    </row>
    <row r="69" spans="1:10" ht="15">
      <c r="A69" s="48" t="s">
        <v>23</v>
      </c>
      <c r="B69" s="5" t="s">
        <v>670</v>
      </c>
      <c r="C69" s="38"/>
      <c r="D69" s="38"/>
      <c r="E69" s="156"/>
      <c r="F69" s="156"/>
      <c r="G69" s="156"/>
      <c r="H69" s="156"/>
      <c r="I69" s="282"/>
      <c r="J69" s="282"/>
    </row>
    <row r="70" spans="1:10" ht="15">
      <c r="A70" s="17" t="s">
        <v>671</v>
      </c>
      <c r="B70" s="5" t="s">
        <v>672</v>
      </c>
      <c r="C70" s="38"/>
      <c r="D70" s="38"/>
      <c r="E70" s="156"/>
      <c r="F70" s="156"/>
      <c r="G70" s="156"/>
      <c r="H70" s="156"/>
      <c r="I70" s="282"/>
      <c r="J70" s="282"/>
    </row>
    <row r="71" spans="1:10" ht="15">
      <c r="A71" s="48" t="s">
        <v>24</v>
      </c>
      <c r="B71" s="5" t="s">
        <v>673</v>
      </c>
      <c r="C71" s="38"/>
      <c r="D71" s="38"/>
      <c r="E71" s="156"/>
      <c r="F71" s="156"/>
      <c r="G71" s="156"/>
      <c r="H71" s="156"/>
      <c r="I71" s="282"/>
      <c r="J71" s="282"/>
    </row>
    <row r="72" spans="1:10" ht="15">
      <c r="A72" s="20" t="s">
        <v>43</v>
      </c>
      <c r="B72" s="9" t="s">
        <v>674</v>
      </c>
      <c r="C72" s="38"/>
      <c r="D72" s="38"/>
      <c r="E72" s="156"/>
      <c r="F72" s="156"/>
      <c r="G72" s="156"/>
      <c r="H72" s="156"/>
      <c r="I72" s="282"/>
      <c r="J72" s="282"/>
    </row>
    <row r="73" spans="1:10" ht="15">
      <c r="A73" s="17" t="s">
        <v>25</v>
      </c>
      <c r="B73" s="5" t="s">
        <v>675</v>
      </c>
      <c r="C73" s="38"/>
      <c r="D73" s="38"/>
      <c r="E73" s="156"/>
      <c r="F73" s="156"/>
      <c r="G73" s="156"/>
      <c r="H73" s="156"/>
      <c r="I73" s="282"/>
      <c r="J73" s="282"/>
    </row>
    <row r="74" spans="1:10" ht="15">
      <c r="A74" s="48" t="s">
        <v>676</v>
      </c>
      <c r="B74" s="5" t="s">
        <v>677</v>
      </c>
      <c r="C74" s="38"/>
      <c r="D74" s="38"/>
      <c r="E74" s="156"/>
      <c r="F74" s="156"/>
      <c r="G74" s="156"/>
      <c r="H74" s="156"/>
      <c r="I74" s="282"/>
      <c r="J74" s="282"/>
    </row>
    <row r="75" spans="1:10" ht="15">
      <c r="A75" s="17" t="s">
        <v>26</v>
      </c>
      <c r="B75" s="5" t="s">
        <v>678</v>
      </c>
      <c r="C75" s="38"/>
      <c r="D75" s="38"/>
      <c r="E75" s="156"/>
      <c r="F75" s="156"/>
      <c r="G75" s="156"/>
      <c r="H75" s="156"/>
      <c r="I75" s="282"/>
      <c r="J75" s="282"/>
    </row>
    <row r="76" spans="1:10" ht="15">
      <c r="A76" s="48" t="s">
        <v>679</v>
      </c>
      <c r="B76" s="5" t="s">
        <v>680</v>
      </c>
      <c r="C76" s="38"/>
      <c r="D76" s="38"/>
      <c r="E76" s="156"/>
      <c r="F76" s="156"/>
      <c r="G76" s="156"/>
      <c r="H76" s="156"/>
      <c r="I76" s="282"/>
      <c r="J76" s="282"/>
    </row>
    <row r="77" spans="1:10" ht="15">
      <c r="A77" s="18" t="s">
        <v>44</v>
      </c>
      <c r="B77" s="9" t="s">
        <v>681</v>
      </c>
      <c r="C77" s="38"/>
      <c r="D77" s="38"/>
      <c r="E77" s="156"/>
      <c r="F77" s="156"/>
      <c r="G77" s="156"/>
      <c r="H77" s="156"/>
      <c r="I77" s="282"/>
      <c r="J77" s="282"/>
    </row>
    <row r="78" spans="1:10" ht="15">
      <c r="A78" s="5" t="s">
        <v>188</v>
      </c>
      <c r="B78" s="5" t="s">
        <v>682</v>
      </c>
      <c r="C78" s="156">
        <v>4281556</v>
      </c>
      <c r="D78" s="38"/>
      <c r="E78" s="156">
        <v>7936976</v>
      </c>
      <c r="F78" s="156">
        <v>10795856</v>
      </c>
      <c r="G78" s="156">
        <f>SUM(C78:E78)</f>
        <v>12218532</v>
      </c>
      <c r="H78" s="156">
        <f>SUM(I78:J78)</f>
        <v>12220037</v>
      </c>
      <c r="I78" s="282">
        <v>7938481</v>
      </c>
      <c r="J78" s="282">
        <v>4281556</v>
      </c>
    </row>
    <row r="79" spans="1:10" ht="15">
      <c r="A79" s="5" t="s">
        <v>189</v>
      </c>
      <c r="B79" s="5" t="s">
        <v>682</v>
      </c>
      <c r="C79" s="156"/>
      <c r="D79" s="38"/>
      <c r="E79" s="156"/>
      <c r="F79" s="156"/>
      <c r="G79" s="156"/>
      <c r="H79" s="156"/>
      <c r="I79" s="282"/>
      <c r="J79" s="282"/>
    </row>
    <row r="80" spans="1:10" ht="15">
      <c r="A80" s="5" t="s">
        <v>186</v>
      </c>
      <c r="B80" s="5" t="s">
        <v>683</v>
      </c>
      <c r="C80" s="156"/>
      <c r="D80" s="38"/>
      <c r="E80" s="156"/>
      <c r="F80" s="156"/>
      <c r="G80" s="156"/>
      <c r="H80" s="156"/>
      <c r="I80" s="282"/>
      <c r="J80" s="282"/>
    </row>
    <row r="81" spans="1:10" ht="15">
      <c r="A81" s="5" t="s">
        <v>187</v>
      </c>
      <c r="B81" s="5" t="s">
        <v>683</v>
      </c>
      <c r="C81" s="156"/>
      <c r="D81" s="38"/>
      <c r="E81" s="156"/>
      <c r="F81" s="156"/>
      <c r="G81" s="156"/>
      <c r="H81" s="156"/>
      <c r="I81" s="282"/>
      <c r="J81" s="282"/>
    </row>
    <row r="82" spans="1:10" ht="15">
      <c r="A82" s="9" t="s">
        <v>45</v>
      </c>
      <c r="B82" s="9" t="s">
        <v>684</v>
      </c>
      <c r="C82" s="156">
        <f>SUM(C78:C81)</f>
        <v>4281556</v>
      </c>
      <c r="D82" s="38"/>
      <c r="E82" s="156">
        <f>SUM(E78:E81)</f>
        <v>7936976</v>
      </c>
      <c r="F82" s="156">
        <v>10795856</v>
      </c>
      <c r="G82" s="156">
        <f>SUM(G78:G81)</f>
        <v>12218532</v>
      </c>
      <c r="H82" s="156">
        <f>SUM(I82:J82)</f>
        <v>12220037</v>
      </c>
      <c r="I82" s="282">
        <f>SUM(I78:I81)</f>
        <v>7938481</v>
      </c>
      <c r="J82" s="282">
        <f>SUM(J78:J81)</f>
        <v>4281556</v>
      </c>
    </row>
    <row r="83" spans="1:10" ht="15">
      <c r="A83" s="48" t="s">
        <v>685</v>
      </c>
      <c r="B83" s="5" t="s">
        <v>686</v>
      </c>
      <c r="C83" s="156"/>
      <c r="D83" s="38"/>
      <c r="E83" s="156"/>
      <c r="F83" s="156"/>
      <c r="G83" s="156"/>
      <c r="H83" s="156"/>
      <c r="I83" s="282"/>
      <c r="J83" s="282"/>
    </row>
    <row r="84" spans="1:10" ht="15">
      <c r="A84" s="48" t="s">
        <v>687</v>
      </c>
      <c r="B84" s="5" t="s">
        <v>688</v>
      </c>
      <c r="C84" s="156"/>
      <c r="D84" s="38"/>
      <c r="E84" s="156"/>
      <c r="F84" s="156"/>
      <c r="G84" s="156"/>
      <c r="H84" s="156"/>
      <c r="I84" s="282"/>
      <c r="J84" s="282"/>
    </row>
    <row r="85" spans="1:10" ht="15">
      <c r="A85" s="48" t="s">
        <v>689</v>
      </c>
      <c r="B85" s="5" t="s">
        <v>690</v>
      </c>
      <c r="C85" s="156">
        <v>48803553</v>
      </c>
      <c r="D85" s="38"/>
      <c r="E85" s="156">
        <v>31345118</v>
      </c>
      <c r="F85" s="156">
        <v>79892783</v>
      </c>
      <c r="G85" s="156">
        <f>SUM(C85:E85)</f>
        <v>80148671</v>
      </c>
      <c r="H85" s="156">
        <f>SUM(I85:J85)</f>
        <v>80391749</v>
      </c>
      <c r="I85" s="282">
        <v>31403792</v>
      </c>
      <c r="J85" s="282">
        <v>48987957</v>
      </c>
    </row>
    <row r="86" spans="1:10" ht="15">
      <c r="A86" s="48" t="s">
        <v>691</v>
      </c>
      <c r="B86" s="5" t="s">
        <v>692</v>
      </c>
      <c r="C86" s="156"/>
      <c r="D86" s="38"/>
      <c r="E86" s="156"/>
      <c r="F86" s="156"/>
      <c r="G86" s="156"/>
      <c r="H86" s="156"/>
      <c r="I86" s="282"/>
      <c r="J86" s="282"/>
    </row>
    <row r="87" spans="1:10" ht="15">
      <c r="A87" s="17" t="s">
        <v>27</v>
      </c>
      <c r="B87" s="5" t="s">
        <v>693</v>
      </c>
      <c r="C87" s="156"/>
      <c r="D87" s="38"/>
      <c r="E87" s="156"/>
      <c r="F87" s="156"/>
      <c r="G87" s="156"/>
      <c r="H87" s="156"/>
      <c r="I87" s="282"/>
      <c r="J87" s="282"/>
    </row>
    <row r="88" spans="1:10" ht="15">
      <c r="A88" s="20" t="s">
        <v>46</v>
      </c>
      <c r="B88" s="9" t="s">
        <v>695</v>
      </c>
      <c r="C88" s="156">
        <f>SUM(C72+C77+C82+C83+C84+C85+C86+C87)</f>
        <v>53085109</v>
      </c>
      <c r="D88" s="38"/>
      <c r="E88" s="156">
        <f>SUM(E72+E77+E82+E83+E84+E85+E86+E87)</f>
        <v>39282094</v>
      </c>
      <c r="F88" s="156">
        <f>SUM(F72+F77+F82+F83+F84+F85+F86+F87)</f>
        <v>90688639</v>
      </c>
      <c r="G88" s="156">
        <f>SUM(G72+G77+G82+G83+G84+G85+G86+G87)</f>
        <v>92367203</v>
      </c>
      <c r="H88" s="156">
        <f>SUM(I88:J88)</f>
        <v>92611786</v>
      </c>
      <c r="I88" s="282">
        <f>SUM(I72+I77+I82+I83+I84+I85+I86+I87)</f>
        <v>39342273</v>
      </c>
      <c r="J88" s="282">
        <f>SUM(J77+J82+J83+J84+J85+J86+J87)</f>
        <v>53269513</v>
      </c>
    </row>
    <row r="89" spans="1:10" ht="15">
      <c r="A89" s="17" t="s">
        <v>696</v>
      </c>
      <c r="B89" s="5" t="s">
        <v>697</v>
      </c>
      <c r="C89" s="156"/>
      <c r="D89" s="38"/>
      <c r="E89" s="156"/>
      <c r="F89" s="156"/>
      <c r="G89" s="156"/>
      <c r="H89" s="156"/>
      <c r="I89" s="282"/>
      <c r="J89" s="282"/>
    </row>
    <row r="90" spans="1:10" ht="15">
      <c r="A90" s="17" t="s">
        <v>698</v>
      </c>
      <c r="B90" s="5" t="s">
        <v>699</v>
      </c>
      <c r="C90" s="156"/>
      <c r="D90" s="38"/>
      <c r="E90" s="156"/>
      <c r="F90" s="156"/>
      <c r="G90" s="156"/>
      <c r="H90" s="156"/>
      <c r="I90" s="282"/>
      <c r="J90" s="282"/>
    </row>
    <row r="91" spans="1:10" ht="15">
      <c r="A91" s="48" t="s">
        <v>700</v>
      </c>
      <c r="B91" s="5" t="s">
        <v>701</v>
      </c>
      <c r="C91" s="156"/>
      <c r="D91" s="38"/>
      <c r="E91" s="156"/>
      <c r="F91" s="156"/>
      <c r="G91" s="156"/>
      <c r="H91" s="156"/>
      <c r="I91" s="282"/>
      <c r="J91" s="282"/>
    </row>
    <row r="92" spans="1:10" ht="15">
      <c r="A92" s="48" t="s">
        <v>28</v>
      </c>
      <c r="B92" s="5" t="s">
        <v>702</v>
      </c>
      <c r="C92" s="156"/>
      <c r="D92" s="38"/>
      <c r="E92" s="156"/>
      <c r="F92" s="156"/>
      <c r="G92" s="156"/>
      <c r="H92" s="156"/>
      <c r="I92" s="282"/>
      <c r="J92" s="282"/>
    </row>
    <row r="93" spans="1:10" ht="15">
      <c r="A93" s="18" t="s">
        <v>47</v>
      </c>
      <c r="B93" s="9" t="s">
        <v>703</v>
      </c>
      <c r="C93" s="156"/>
      <c r="D93" s="38"/>
      <c r="E93" s="156"/>
      <c r="F93" s="156"/>
      <c r="G93" s="156"/>
      <c r="H93" s="156"/>
      <c r="I93" s="282"/>
      <c r="J93" s="282"/>
    </row>
    <row r="94" spans="1:10" ht="15">
      <c r="A94" s="20" t="s">
        <v>704</v>
      </c>
      <c r="B94" s="9" t="s">
        <v>705</v>
      </c>
      <c r="C94" s="156"/>
      <c r="D94" s="38"/>
      <c r="E94" s="156"/>
      <c r="F94" s="156"/>
      <c r="G94" s="156"/>
      <c r="H94" s="156"/>
      <c r="I94" s="282"/>
      <c r="J94" s="282"/>
    </row>
    <row r="95" spans="1:10" ht="15.75">
      <c r="A95" s="51" t="s">
        <v>48</v>
      </c>
      <c r="B95" s="52" t="s">
        <v>706</v>
      </c>
      <c r="C95" s="156">
        <v>53085109</v>
      </c>
      <c r="D95" s="38"/>
      <c r="E95" s="156">
        <f>SUM(E88+E93+E94)</f>
        <v>39282094</v>
      </c>
      <c r="F95" s="156">
        <f>SUM(F88+F93+F94)</f>
        <v>90688639</v>
      </c>
      <c r="G95" s="156">
        <f>SUM(G88+G93+G94)</f>
        <v>92367203</v>
      </c>
      <c r="H95" s="156">
        <f>SUM(I95:J95)</f>
        <v>92611786</v>
      </c>
      <c r="I95" s="282">
        <f>SUM(I88+I93+I94)</f>
        <v>39342273</v>
      </c>
      <c r="J95" s="282">
        <v>53269513</v>
      </c>
    </row>
    <row r="96" spans="1:10" ht="15.75">
      <c r="A96" s="56" t="s">
        <v>30</v>
      </c>
      <c r="B96" s="57"/>
      <c r="C96" s="156">
        <f>SUM(C66+C95)</f>
        <v>53087123</v>
      </c>
      <c r="D96" s="38"/>
      <c r="E96" s="156">
        <f>SUM(E66+E95)</f>
        <v>39330105</v>
      </c>
      <c r="F96" s="156">
        <f>SUM(F66+F95)</f>
        <v>90688639</v>
      </c>
      <c r="G96" s="156">
        <f>SUM(G66+G95)</f>
        <v>92417228</v>
      </c>
      <c r="H96" s="156">
        <f>SUM(I96:J96)</f>
        <v>93495393</v>
      </c>
      <c r="I96" s="282">
        <f>SUM(I66+I95)</f>
        <v>40223866</v>
      </c>
      <c r="J96" s="282">
        <f>SUM(J66+J95)</f>
        <v>53271527</v>
      </c>
    </row>
    <row r="98" ht="15">
      <c r="G98" s="164"/>
    </row>
  </sheetData>
  <sheetProtection/>
  <mergeCells count="3">
    <mergeCell ref="A1:H1"/>
    <mergeCell ref="A2:H2"/>
    <mergeCell ref="A3:H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92.57421875" style="0" customWidth="1"/>
    <col min="3" max="3" width="15.421875" style="0" customWidth="1"/>
    <col min="4" max="4" width="14.140625" style="0" customWidth="1"/>
    <col min="5" max="5" width="14.00390625" style="0" customWidth="1"/>
    <col min="6" max="6" width="15.140625" style="0" customWidth="1"/>
    <col min="7" max="7" width="14.8515625" style="0" customWidth="1"/>
    <col min="8" max="8" width="14.421875" style="0" customWidth="1"/>
    <col min="9" max="9" width="13.140625" style="0" hidden="1" customWidth="1"/>
    <col min="10" max="10" width="11.8515625" style="0" hidden="1" customWidth="1"/>
    <col min="11" max="11" width="13.140625" style="0" hidden="1" customWidth="1"/>
    <col min="12" max="12" width="14.8515625" style="0" bestFit="1" customWidth="1"/>
  </cols>
  <sheetData>
    <row r="1" spans="1:8" ht="17.25" customHeight="1">
      <c r="A1" s="301" t="s">
        <v>922</v>
      </c>
      <c r="B1" s="301"/>
      <c r="C1" s="301"/>
      <c r="D1" s="301"/>
      <c r="E1" s="301"/>
      <c r="F1" s="301"/>
      <c r="G1" s="301"/>
      <c r="H1" s="301"/>
    </row>
    <row r="2" spans="1:9" ht="17.25" customHeight="1">
      <c r="A2" s="302" t="s">
        <v>747</v>
      </c>
      <c r="B2" s="302"/>
      <c r="C2" s="302"/>
      <c r="D2" s="302"/>
      <c r="E2" s="302"/>
      <c r="F2" s="302"/>
      <c r="G2" s="302"/>
      <c r="H2" s="302"/>
      <c r="I2" s="125"/>
    </row>
    <row r="3" spans="1:8" ht="14.25" customHeight="1">
      <c r="A3" s="303" t="s">
        <v>748</v>
      </c>
      <c r="B3" s="303"/>
      <c r="C3" s="303"/>
      <c r="D3" s="303"/>
      <c r="E3" s="303"/>
      <c r="F3" s="303"/>
      <c r="G3" s="303"/>
      <c r="H3" s="303"/>
    </row>
    <row r="4" ht="15">
      <c r="A4" s="4" t="s">
        <v>233</v>
      </c>
    </row>
    <row r="5" spans="1:11" ht="42" customHeight="1">
      <c r="A5" s="2" t="s">
        <v>357</v>
      </c>
      <c r="B5" s="3" t="s">
        <v>304</v>
      </c>
      <c r="C5" s="85" t="s">
        <v>139</v>
      </c>
      <c r="D5" s="85" t="s">
        <v>140</v>
      </c>
      <c r="E5" s="85" t="s">
        <v>141</v>
      </c>
      <c r="F5" s="224" t="s">
        <v>240</v>
      </c>
      <c r="G5" s="224" t="s">
        <v>884</v>
      </c>
      <c r="H5" s="224" t="s">
        <v>895</v>
      </c>
      <c r="I5" s="256" t="s">
        <v>752</v>
      </c>
      <c r="J5" s="256" t="s">
        <v>753</v>
      </c>
      <c r="K5" s="256" t="s">
        <v>758</v>
      </c>
    </row>
    <row r="6" spans="1:11" ht="15" customHeight="1">
      <c r="A6" s="42" t="s">
        <v>548</v>
      </c>
      <c r="B6" s="6" t="s">
        <v>549</v>
      </c>
      <c r="C6" s="156">
        <v>103251</v>
      </c>
      <c r="D6" s="156"/>
      <c r="E6" s="156"/>
      <c r="F6" s="159">
        <f>SUM(B6:D6)</f>
        <v>103251</v>
      </c>
      <c r="G6" s="159">
        <f>SUM(C6:E6)</f>
        <v>103251</v>
      </c>
      <c r="H6" s="159">
        <f aca="true" t="shared" si="0" ref="H6:H12">SUM(I6:K6)</f>
        <v>103251</v>
      </c>
      <c r="I6" s="284">
        <v>103251</v>
      </c>
      <c r="J6" s="284"/>
      <c r="K6" s="284"/>
    </row>
    <row r="7" spans="1:11" ht="15" customHeight="1">
      <c r="A7" s="5" t="s">
        <v>550</v>
      </c>
      <c r="B7" s="6" t="s">
        <v>551</v>
      </c>
      <c r="C7" s="156">
        <v>43722533</v>
      </c>
      <c r="D7" s="156"/>
      <c r="E7" s="156"/>
      <c r="F7" s="159">
        <f>SUM(B7:D7)</f>
        <v>43722533</v>
      </c>
      <c r="G7" s="159">
        <f>SUM(C7:E7)</f>
        <v>43722533</v>
      </c>
      <c r="H7" s="159">
        <f t="shared" si="0"/>
        <v>43722533</v>
      </c>
      <c r="I7" s="284">
        <v>43722533</v>
      </c>
      <c r="J7" s="284"/>
      <c r="K7" s="284"/>
    </row>
    <row r="8" spans="1:11" ht="15" customHeight="1">
      <c r="A8" s="5" t="s">
        <v>552</v>
      </c>
      <c r="B8" s="6" t="s">
        <v>553</v>
      </c>
      <c r="C8" s="156">
        <v>35018273</v>
      </c>
      <c r="D8" s="156"/>
      <c r="E8" s="156"/>
      <c r="F8" s="159">
        <v>33692364</v>
      </c>
      <c r="G8" s="159">
        <f>SUM(C8:E8)</f>
        <v>35018273</v>
      </c>
      <c r="H8" s="159">
        <f t="shared" si="0"/>
        <v>37098632</v>
      </c>
      <c r="I8" s="284">
        <v>37098632</v>
      </c>
      <c r="J8" s="284"/>
      <c r="K8" s="284"/>
    </row>
    <row r="9" spans="1:11" ht="15" customHeight="1">
      <c r="A9" s="5" t="s">
        <v>554</v>
      </c>
      <c r="B9" s="6" t="s">
        <v>555</v>
      </c>
      <c r="C9" s="156">
        <v>1608540</v>
      </c>
      <c r="D9" s="156"/>
      <c r="E9" s="156"/>
      <c r="F9" s="159">
        <f>SUM(B9:D9)</f>
        <v>1608540</v>
      </c>
      <c r="G9" s="159">
        <f>SUM(C9:E9)</f>
        <v>1608540</v>
      </c>
      <c r="H9" s="159">
        <f t="shared" si="0"/>
        <v>1608540</v>
      </c>
      <c r="I9" s="284">
        <v>1608540</v>
      </c>
      <c r="J9" s="284"/>
      <c r="K9" s="284"/>
    </row>
    <row r="10" spans="1:11" ht="15" customHeight="1">
      <c r="A10" s="5" t="s">
        <v>556</v>
      </c>
      <c r="B10" s="6" t="s">
        <v>557</v>
      </c>
      <c r="C10" s="156">
        <v>594272</v>
      </c>
      <c r="D10" s="156"/>
      <c r="E10" s="156"/>
      <c r="F10" s="159"/>
      <c r="G10" s="159">
        <f>SUM(C10:E10)</f>
        <v>594272</v>
      </c>
      <c r="H10" s="159">
        <f t="shared" si="0"/>
        <v>1243496</v>
      </c>
      <c r="I10" s="284">
        <v>1243496</v>
      </c>
      <c r="J10" s="284"/>
      <c r="K10" s="284"/>
    </row>
    <row r="11" spans="1:11" ht="15" customHeight="1">
      <c r="A11" s="5" t="s">
        <v>558</v>
      </c>
      <c r="B11" s="6" t="s">
        <v>559</v>
      </c>
      <c r="C11" s="156">
        <v>104135</v>
      </c>
      <c r="D11" s="156"/>
      <c r="E11" s="156"/>
      <c r="F11" s="159"/>
      <c r="G11" s="159">
        <f>SUM(C11:E11)</f>
        <v>104135</v>
      </c>
      <c r="H11" s="159">
        <f t="shared" si="0"/>
        <v>104135</v>
      </c>
      <c r="I11" s="284">
        <v>104135</v>
      </c>
      <c r="J11" s="284"/>
      <c r="K11" s="284"/>
    </row>
    <row r="12" spans="1:11" ht="15" customHeight="1">
      <c r="A12" s="9" t="s">
        <v>32</v>
      </c>
      <c r="B12" s="10" t="s">
        <v>560</v>
      </c>
      <c r="C12" s="156">
        <f>SUM(C6:C11)</f>
        <v>81151004</v>
      </c>
      <c r="D12" s="156"/>
      <c r="E12" s="156"/>
      <c r="F12" s="159">
        <f>SUM(F6:F11)</f>
        <v>79126688</v>
      </c>
      <c r="G12" s="159">
        <f>SUM(C12:E12)</f>
        <v>81151004</v>
      </c>
      <c r="H12" s="159">
        <f t="shared" si="0"/>
        <v>83880587</v>
      </c>
      <c r="I12" s="284">
        <f>SUM(I6:I11)</f>
        <v>83880587</v>
      </c>
      <c r="J12" s="284"/>
      <c r="K12" s="284"/>
    </row>
    <row r="13" spans="1:11" ht="15" customHeight="1">
      <c r="A13" s="5" t="s">
        <v>561</v>
      </c>
      <c r="B13" s="6" t="s">
        <v>562</v>
      </c>
      <c r="C13" s="156"/>
      <c r="D13" s="156"/>
      <c r="E13" s="156"/>
      <c r="F13" s="159"/>
      <c r="G13" s="159"/>
      <c r="H13" s="159"/>
      <c r="I13" s="284"/>
      <c r="J13" s="284"/>
      <c r="K13" s="284"/>
    </row>
    <row r="14" spans="1:11" ht="15" customHeight="1">
      <c r="A14" s="5" t="s">
        <v>563</v>
      </c>
      <c r="B14" s="6" t="s">
        <v>564</v>
      </c>
      <c r="C14" s="156"/>
      <c r="D14" s="156"/>
      <c r="E14" s="156"/>
      <c r="F14" s="159"/>
      <c r="G14" s="159"/>
      <c r="H14" s="159"/>
      <c r="I14" s="284"/>
      <c r="J14" s="284"/>
      <c r="K14" s="284"/>
    </row>
    <row r="15" spans="1:11" ht="15" customHeight="1">
      <c r="A15" s="5" t="s">
        <v>915</v>
      </c>
      <c r="B15" s="6" t="s">
        <v>565</v>
      </c>
      <c r="C15" s="156"/>
      <c r="D15" s="156"/>
      <c r="E15" s="156"/>
      <c r="F15" s="159"/>
      <c r="G15" s="159"/>
      <c r="H15" s="159"/>
      <c r="I15" s="284"/>
      <c r="J15" s="284"/>
      <c r="K15" s="284"/>
    </row>
    <row r="16" spans="1:11" ht="15" customHeight="1">
      <c r="A16" s="5" t="s">
        <v>916</v>
      </c>
      <c r="B16" s="6" t="s">
        <v>566</v>
      </c>
      <c r="C16" s="156"/>
      <c r="D16" s="156"/>
      <c r="E16" s="156"/>
      <c r="F16" s="159"/>
      <c r="G16" s="159"/>
      <c r="H16" s="159"/>
      <c r="I16" s="284"/>
      <c r="J16" s="284"/>
      <c r="K16" s="284"/>
    </row>
    <row r="17" spans="1:11" ht="15" customHeight="1">
      <c r="A17" s="5" t="s">
        <v>917</v>
      </c>
      <c r="B17" s="6" t="s">
        <v>567</v>
      </c>
      <c r="C17" s="156">
        <v>4755178</v>
      </c>
      <c r="D17" s="156"/>
      <c r="E17" s="156"/>
      <c r="F17" s="159">
        <v>4112964</v>
      </c>
      <c r="G17" s="159">
        <f>SUM(C17:E17)</f>
        <v>4755178</v>
      </c>
      <c r="H17" s="159">
        <f>SUM(I17:K17)</f>
        <v>6809405</v>
      </c>
      <c r="I17" s="284">
        <v>5975823</v>
      </c>
      <c r="J17" s="284">
        <v>833582</v>
      </c>
      <c r="K17" s="284"/>
    </row>
    <row r="18" spans="1:11" ht="15" customHeight="1">
      <c r="A18" s="50" t="s">
        <v>33</v>
      </c>
      <c r="B18" s="65" t="s">
        <v>568</v>
      </c>
      <c r="C18" s="160">
        <f>SUM(C12:C17)</f>
        <v>85906182</v>
      </c>
      <c r="D18" s="160"/>
      <c r="E18" s="160"/>
      <c r="F18" s="159">
        <f>SUM(F12:F17)</f>
        <v>83239652</v>
      </c>
      <c r="G18" s="159">
        <f>SUM(C18:E18)</f>
        <v>85906182</v>
      </c>
      <c r="H18" s="159">
        <f>SUM(I18:K18)</f>
        <v>90689992</v>
      </c>
      <c r="I18" s="284">
        <f>SUM(I12:I17)</f>
        <v>89856410</v>
      </c>
      <c r="J18" s="284">
        <f>SUM(J12:J17)</f>
        <v>833582</v>
      </c>
      <c r="K18" s="284"/>
    </row>
    <row r="19" spans="1:11" ht="12.75" customHeight="1">
      <c r="A19" s="5" t="s">
        <v>894</v>
      </c>
      <c r="B19" s="6" t="s">
        <v>577</v>
      </c>
      <c r="C19" s="156"/>
      <c r="D19" s="156"/>
      <c r="E19" s="156"/>
      <c r="F19" s="159"/>
      <c r="G19" s="159"/>
      <c r="H19" s="159"/>
      <c r="I19" s="284"/>
      <c r="J19" s="284"/>
      <c r="K19" s="284"/>
    </row>
    <row r="20" spans="1:11" ht="12.75" customHeight="1">
      <c r="A20" s="5" t="s">
        <v>0</v>
      </c>
      <c r="B20" s="6" t="s">
        <v>581</v>
      </c>
      <c r="C20" s="156"/>
      <c r="D20" s="156"/>
      <c r="E20" s="156"/>
      <c r="F20" s="159"/>
      <c r="G20" s="159"/>
      <c r="H20" s="159"/>
      <c r="I20" s="284"/>
      <c r="J20" s="284"/>
      <c r="K20" s="284"/>
    </row>
    <row r="21" spans="1:11" ht="13.5" customHeight="1">
      <c r="A21" s="9" t="s">
        <v>35</v>
      </c>
      <c r="B21" s="10" t="s">
        <v>582</v>
      </c>
      <c r="C21" s="156"/>
      <c r="D21" s="156"/>
      <c r="E21" s="156"/>
      <c r="F21" s="159"/>
      <c r="G21" s="159"/>
      <c r="H21" s="159"/>
      <c r="I21" s="284"/>
      <c r="J21" s="284"/>
      <c r="K21" s="284"/>
    </row>
    <row r="22" spans="1:11" ht="12" customHeight="1">
      <c r="A22" s="5" t="s">
        <v>1</v>
      </c>
      <c r="B22" s="6" t="s">
        <v>583</v>
      </c>
      <c r="C22" s="156"/>
      <c r="D22" s="156"/>
      <c r="E22" s="156"/>
      <c r="F22" s="159"/>
      <c r="G22" s="159"/>
      <c r="H22" s="159"/>
      <c r="I22" s="284"/>
      <c r="J22" s="284"/>
      <c r="K22" s="284"/>
    </row>
    <row r="23" spans="1:11" ht="12" customHeight="1">
      <c r="A23" s="5" t="s">
        <v>2</v>
      </c>
      <c r="B23" s="6" t="s">
        <v>584</v>
      </c>
      <c r="C23" s="156"/>
      <c r="D23" s="156"/>
      <c r="E23" s="156"/>
      <c r="F23" s="159"/>
      <c r="G23" s="159"/>
      <c r="H23" s="159"/>
      <c r="I23" s="284"/>
      <c r="J23" s="284"/>
      <c r="K23" s="284"/>
    </row>
    <row r="24" spans="1:11" ht="15" customHeight="1">
      <c r="A24" s="5" t="s">
        <v>3</v>
      </c>
      <c r="B24" s="6" t="s">
        <v>585</v>
      </c>
      <c r="C24" s="156">
        <v>2900000</v>
      </c>
      <c r="D24" s="156"/>
      <c r="E24" s="156"/>
      <c r="F24" s="159">
        <f>SUM(B24:D24)</f>
        <v>2900000</v>
      </c>
      <c r="G24" s="159">
        <f>SUM(C24:E24)</f>
        <v>2900000</v>
      </c>
      <c r="H24" s="159">
        <f>SUM(I24:K24)</f>
        <v>2900000</v>
      </c>
      <c r="I24" s="284">
        <v>2900000</v>
      </c>
      <c r="J24" s="284"/>
      <c r="K24" s="284"/>
    </row>
    <row r="25" spans="1:11" ht="15" customHeight="1">
      <c r="A25" s="5" t="s">
        <v>4</v>
      </c>
      <c r="B25" s="6" t="s">
        <v>586</v>
      </c>
      <c r="C25" s="156">
        <v>200000000</v>
      </c>
      <c r="D25" s="156"/>
      <c r="E25" s="156"/>
      <c r="F25" s="159">
        <f>SUM(B25:D25)</f>
        <v>200000000</v>
      </c>
      <c r="G25" s="159">
        <f>SUM(C25:E25)</f>
        <v>200000000</v>
      </c>
      <c r="H25" s="159">
        <f>SUM(I25:K25)</f>
        <v>200000000</v>
      </c>
      <c r="I25" s="284">
        <v>200000000</v>
      </c>
      <c r="J25" s="284"/>
      <c r="K25" s="284"/>
    </row>
    <row r="26" spans="1:11" ht="12" customHeight="1">
      <c r="A26" s="5" t="s">
        <v>5</v>
      </c>
      <c r="B26" s="6" t="s">
        <v>589</v>
      </c>
      <c r="C26" s="156"/>
      <c r="D26" s="156"/>
      <c r="E26" s="156"/>
      <c r="F26" s="159"/>
      <c r="G26" s="159"/>
      <c r="H26" s="159"/>
      <c r="I26" s="284"/>
      <c r="J26" s="284"/>
      <c r="K26" s="284"/>
    </row>
    <row r="27" spans="1:11" ht="12" customHeight="1">
      <c r="A27" s="5" t="s">
        <v>590</v>
      </c>
      <c r="B27" s="6" t="s">
        <v>591</v>
      </c>
      <c r="C27" s="156"/>
      <c r="D27" s="156"/>
      <c r="E27" s="156"/>
      <c r="F27" s="159"/>
      <c r="G27" s="159"/>
      <c r="H27" s="159"/>
      <c r="I27" s="284"/>
      <c r="J27" s="284"/>
      <c r="K27" s="284"/>
    </row>
    <row r="28" spans="1:11" ht="15" customHeight="1">
      <c r="A28" s="5" t="s">
        <v>6</v>
      </c>
      <c r="B28" s="6" t="s">
        <v>592</v>
      </c>
      <c r="C28" s="156">
        <v>6600000</v>
      </c>
      <c r="D28" s="156"/>
      <c r="E28" s="156"/>
      <c r="F28" s="159">
        <f aca="true" t="shared" si="1" ref="F28:G32">SUM(B28:D28)</f>
        <v>6600000</v>
      </c>
      <c r="G28" s="159">
        <f t="shared" si="1"/>
        <v>6600000</v>
      </c>
      <c r="H28" s="159">
        <f>SUM(I28:K28)</f>
        <v>6600000</v>
      </c>
      <c r="I28" s="284">
        <v>6600000</v>
      </c>
      <c r="J28" s="284"/>
      <c r="K28" s="284"/>
    </row>
    <row r="29" spans="1:11" ht="15" customHeight="1">
      <c r="A29" s="5" t="s">
        <v>7</v>
      </c>
      <c r="B29" s="6" t="s">
        <v>598</v>
      </c>
      <c r="C29" s="156">
        <v>200000</v>
      </c>
      <c r="D29" s="156"/>
      <c r="E29" s="156"/>
      <c r="F29" s="159">
        <f t="shared" si="1"/>
        <v>200000</v>
      </c>
      <c r="G29" s="159">
        <f t="shared" si="1"/>
        <v>200000</v>
      </c>
      <c r="H29" s="159">
        <f>SUM(I29:K29)</f>
        <v>200000</v>
      </c>
      <c r="I29" s="284">
        <v>200000</v>
      </c>
      <c r="J29" s="284"/>
      <c r="K29" s="284"/>
    </row>
    <row r="30" spans="1:11" ht="15" customHeight="1">
      <c r="A30" s="9" t="s">
        <v>36</v>
      </c>
      <c r="B30" s="10" t="s">
        <v>614</v>
      </c>
      <c r="C30" s="156">
        <f>SUM(C25:C29)</f>
        <v>206800000</v>
      </c>
      <c r="D30" s="156"/>
      <c r="E30" s="156"/>
      <c r="F30" s="159">
        <f t="shared" si="1"/>
        <v>206800000</v>
      </c>
      <c r="G30" s="159">
        <f t="shared" si="1"/>
        <v>206800000</v>
      </c>
      <c r="H30" s="159">
        <f>SUM(I30:K30)</f>
        <v>206800000</v>
      </c>
      <c r="I30" s="284">
        <f>SUM(I25:I29)</f>
        <v>206800000</v>
      </c>
      <c r="J30" s="284"/>
      <c r="K30" s="284"/>
    </row>
    <row r="31" spans="1:11" ht="13.5" customHeight="1">
      <c r="A31" s="5" t="s">
        <v>8</v>
      </c>
      <c r="B31" s="6" t="s">
        <v>615</v>
      </c>
      <c r="C31" s="156">
        <v>53800</v>
      </c>
      <c r="D31" s="156"/>
      <c r="E31" s="156"/>
      <c r="F31" s="159">
        <f t="shared" si="1"/>
        <v>53800</v>
      </c>
      <c r="G31" s="159">
        <f t="shared" si="1"/>
        <v>53800</v>
      </c>
      <c r="H31" s="159">
        <f>SUM(I31:K31)</f>
        <v>53800</v>
      </c>
      <c r="I31" s="284">
        <v>53800</v>
      </c>
      <c r="J31" s="284"/>
      <c r="K31" s="284"/>
    </row>
    <row r="32" spans="1:11" ht="15" customHeight="1">
      <c r="A32" s="50" t="s">
        <v>37</v>
      </c>
      <c r="B32" s="65" t="s">
        <v>616</v>
      </c>
      <c r="C32" s="156">
        <v>209753800</v>
      </c>
      <c r="D32" s="156"/>
      <c r="E32" s="156"/>
      <c r="F32" s="159">
        <f t="shared" si="1"/>
        <v>209753800</v>
      </c>
      <c r="G32" s="159">
        <f t="shared" si="1"/>
        <v>209753800</v>
      </c>
      <c r="H32" s="159">
        <f>SUM(I32:K32)</f>
        <v>209753800</v>
      </c>
      <c r="I32" s="284">
        <f>SUM(I21+I22+I23+I24+I30+I31)</f>
        <v>209753800</v>
      </c>
      <c r="J32" s="284"/>
      <c r="K32" s="284"/>
    </row>
    <row r="33" spans="1:11" ht="12.75" customHeight="1">
      <c r="A33" s="17" t="s">
        <v>617</v>
      </c>
      <c r="B33" s="6" t="s">
        <v>618</v>
      </c>
      <c r="C33" s="156"/>
      <c r="D33" s="156"/>
      <c r="E33" s="156"/>
      <c r="F33" s="159"/>
      <c r="G33" s="159"/>
      <c r="H33" s="159"/>
      <c r="I33" s="284"/>
      <c r="J33" s="284"/>
      <c r="K33" s="284"/>
    </row>
    <row r="34" spans="1:11" ht="15" customHeight="1">
      <c r="A34" s="17" t="s">
        <v>9</v>
      </c>
      <c r="B34" s="6" t="s">
        <v>619</v>
      </c>
      <c r="C34" s="156">
        <v>12946100</v>
      </c>
      <c r="D34" s="156"/>
      <c r="E34" s="156"/>
      <c r="F34" s="159">
        <f>SUM(B34:D34)</f>
        <v>12946100</v>
      </c>
      <c r="G34" s="159">
        <f>SUM(C34:E34)</f>
        <v>12946100</v>
      </c>
      <c r="H34" s="159">
        <f>SUM(I34:K34)</f>
        <v>12946100</v>
      </c>
      <c r="I34" s="284">
        <v>12946100</v>
      </c>
      <c r="J34" s="284"/>
      <c r="K34" s="284"/>
    </row>
    <row r="35" spans="1:11" ht="15" customHeight="1">
      <c r="A35" s="17" t="s">
        <v>10</v>
      </c>
      <c r="B35" s="6" t="s">
        <v>622</v>
      </c>
      <c r="C35" s="156"/>
      <c r="D35" s="156">
        <v>2500000</v>
      </c>
      <c r="E35" s="156">
        <v>48000</v>
      </c>
      <c r="F35" s="159">
        <f>SUM(B35:D35)</f>
        <v>2500000</v>
      </c>
      <c r="G35" s="159">
        <f>SUM(C35:E35)</f>
        <v>2548000</v>
      </c>
      <c r="H35" s="159">
        <f>SUM(I35:K35)</f>
        <v>2548000</v>
      </c>
      <c r="I35" s="284">
        <v>2500000</v>
      </c>
      <c r="J35" s="284">
        <v>48000</v>
      </c>
      <c r="K35" s="284"/>
    </row>
    <row r="36" spans="1:11" ht="12" customHeight="1">
      <c r="A36" s="17" t="s">
        <v>11</v>
      </c>
      <c r="B36" s="6" t="s">
        <v>623</v>
      </c>
      <c r="C36" s="156"/>
      <c r="D36" s="156"/>
      <c r="E36" s="156"/>
      <c r="F36" s="159"/>
      <c r="G36" s="159"/>
      <c r="H36" s="159"/>
      <c r="I36" s="284"/>
      <c r="J36" s="284"/>
      <c r="K36" s="284"/>
    </row>
    <row r="37" spans="1:11" ht="15" customHeight="1">
      <c r="A37" s="17" t="s">
        <v>630</v>
      </c>
      <c r="B37" s="6" t="s">
        <v>631</v>
      </c>
      <c r="C37" s="156">
        <v>3275286</v>
      </c>
      <c r="D37" s="156"/>
      <c r="E37" s="156"/>
      <c r="F37" s="159">
        <f>SUM(B37:D37)</f>
        <v>3275286</v>
      </c>
      <c r="G37" s="159">
        <f>SUM(C37:E37)</f>
        <v>3275286</v>
      </c>
      <c r="H37" s="159">
        <f>SUM(I37:K37)</f>
        <v>3275286</v>
      </c>
      <c r="I37" s="284">
        <v>3275286</v>
      </c>
      <c r="J37" s="284"/>
      <c r="K37" s="284"/>
    </row>
    <row r="38" spans="1:11" ht="15" customHeight="1">
      <c r="A38" s="17" t="s">
        <v>632</v>
      </c>
      <c r="B38" s="6" t="s">
        <v>633</v>
      </c>
      <c r="C38" s="156">
        <v>4990009</v>
      </c>
      <c r="D38" s="156"/>
      <c r="E38" s="156"/>
      <c r="F38" s="159">
        <f>SUM(B38:D38)</f>
        <v>4990009</v>
      </c>
      <c r="G38" s="159">
        <f>SUM(C38:E38)</f>
        <v>4990009</v>
      </c>
      <c r="H38" s="159">
        <f>SUM(I38:K38)</f>
        <v>4990009</v>
      </c>
      <c r="I38" s="284">
        <v>4990009</v>
      </c>
      <c r="J38" s="284"/>
      <c r="K38" s="284"/>
    </row>
    <row r="39" spans="1:11" ht="15" customHeight="1">
      <c r="A39" s="17" t="s">
        <v>634</v>
      </c>
      <c r="B39" s="6" t="s">
        <v>635</v>
      </c>
      <c r="C39" s="156"/>
      <c r="D39" s="156"/>
      <c r="E39" s="156"/>
      <c r="F39" s="159"/>
      <c r="G39" s="159"/>
      <c r="H39" s="159"/>
      <c r="I39" s="284"/>
      <c r="J39" s="284"/>
      <c r="K39" s="284"/>
    </row>
    <row r="40" spans="1:11" ht="15" customHeight="1">
      <c r="A40" s="17" t="s">
        <v>12</v>
      </c>
      <c r="B40" s="6" t="s">
        <v>636</v>
      </c>
      <c r="C40" s="156"/>
      <c r="D40" s="156">
        <v>1500000</v>
      </c>
      <c r="E40" s="156"/>
      <c r="F40" s="159">
        <f>SUM(B40:D40)</f>
        <v>1500000</v>
      </c>
      <c r="G40" s="159">
        <f>SUM(C40:E40)</f>
        <v>1500000</v>
      </c>
      <c r="H40" s="159">
        <f>SUM(I40:K40)</f>
        <v>1500000</v>
      </c>
      <c r="I40" s="284">
        <v>1500000</v>
      </c>
      <c r="J40" s="284"/>
      <c r="K40" s="284"/>
    </row>
    <row r="41" spans="1:11" ht="13.5" customHeight="1">
      <c r="A41" s="17" t="s">
        <v>13</v>
      </c>
      <c r="B41" s="6" t="s">
        <v>638</v>
      </c>
      <c r="C41" s="156"/>
      <c r="D41" s="156"/>
      <c r="E41" s="156"/>
      <c r="F41" s="159"/>
      <c r="G41" s="159"/>
      <c r="H41" s="159"/>
      <c r="I41" s="284"/>
      <c r="J41" s="284"/>
      <c r="K41" s="284"/>
    </row>
    <row r="42" spans="1:11" ht="12.75" customHeight="1">
      <c r="A42" s="17" t="s">
        <v>14</v>
      </c>
      <c r="B42" s="6" t="s">
        <v>886</v>
      </c>
      <c r="C42" s="156">
        <v>2014</v>
      </c>
      <c r="D42" s="156"/>
      <c r="E42" s="156">
        <v>11</v>
      </c>
      <c r="F42" s="159"/>
      <c r="G42" s="159">
        <f>SUM(C42:E42)</f>
        <v>2025</v>
      </c>
      <c r="H42" s="159">
        <f>SUM(I42:K42)</f>
        <v>2025</v>
      </c>
      <c r="I42" s="284"/>
      <c r="J42" s="284">
        <v>11</v>
      </c>
      <c r="K42" s="284">
        <v>2014</v>
      </c>
    </row>
    <row r="43" spans="1:11" ht="15" customHeight="1">
      <c r="A43" s="64" t="s">
        <v>38</v>
      </c>
      <c r="B43" s="65" t="s">
        <v>647</v>
      </c>
      <c r="C43" s="156">
        <f>SUM(C33:C42)</f>
        <v>21213409</v>
      </c>
      <c r="D43" s="156">
        <v>4000000</v>
      </c>
      <c r="E43" s="156">
        <f>SUM(E33:E42)</f>
        <v>48011</v>
      </c>
      <c r="F43" s="159">
        <f>SUM(B43:D43)</f>
        <v>25213409</v>
      </c>
      <c r="G43" s="159">
        <f>SUM(C43:E43)</f>
        <v>25261420</v>
      </c>
      <c r="H43" s="159">
        <f>SUM(I43:K43)</f>
        <v>25261420</v>
      </c>
      <c r="I43" s="284">
        <f>SUM(I33:I42)</f>
        <v>25211395</v>
      </c>
      <c r="J43" s="284">
        <f>SUM(J33:J42)</f>
        <v>48011</v>
      </c>
      <c r="K43" s="284">
        <v>2014</v>
      </c>
    </row>
    <row r="44" spans="1:11" ht="15" customHeight="1">
      <c r="A44" s="17" t="s">
        <v>659</v>
      </c>
      <c r="B44" s="6" t="s">
        <v>660</v>
      </c>
      <c r="C44" s="156"/>
      <c r="D44" s="156"/>
      <c r="E44" s="156"/>
      <c r="F44" s="159"/>
      <c r="G44" s="159"/>
      <c r="H44" s="159"/>
      <c r="I44" s="284"/>
      <c r="J44" s="284"/>
      <c r="K44" s="284"/>
    </row>
    <row r="45" spans="1:11" ht="15" customHeight="1">
      <c r="A45" s="5" t="s">
        <v>18</v>
      </c>
      <c r="B45" s="6" t="s">
        <v>661</v>
      </c>
      <c r="C45" s="156"/>
      <c r="D45" s="156"/>
      <c r="E45" s="156"/>
      <c r="F45" s="159"/>
      <c r="G45" s="159"/>
      <c r="H45" s="159"/>
      <c r="I45" s="284"/>
      <c r="J45" s="284"/>
      <c r="K45" s="284"/>
    </row>
    <row r="46" spans="1:11" ht="15" customHeight="1">
      <c r="A46" s="17" t="s">
        <v>19</v>
      </c>
      <c r="B46" s="6" t="s">
        <v>662</v>
      </c>
      <c r="C46" s="156"/>
      <c r="D46" s="156"/>
      <c r="E46" s="156"/>
      <c r="F46" s="159"/>
      <c r="G46" s="159"/>
      <c r="H46" s="159"/>
      <c r="I46" s="284"/>
      <c r="J46" s="284"/>
      <c r="K46" s="284"/>
    </row>
    <row r="47" spans="1:11" ht="15" customHeight="1">
      <c r="A47" s="50" t="s">
        <v>40</v>
      </c>
      <c r="B47" s="65" t="s">
        <v>663</v>
      </c>
      <c r="C47" s="156"/>
      <c r="D47" s="156"/>
      <c r="E47" s="156"/>
      <c r="F47" s="159"/>
      <c r="G47" s="159"/>
      <c r="H47" s="159"/>
      <c r="I47" s="284"/>
      <c r="J47" s="284"/>
      <c r="K47" s="284"/>
    </row>
    <row r="48" spans="1:11" ht="15" customHeight="1">
      <c r="A48" s="83" t="s">
        <v>138</v>
      </c>
      <c r="B48" s="88"/>
      <c r="C48" s="156"/>
      <c r="D48" s="156"/>
      <c r="E48" s="156"/>
      <c r="F48" s="159"/>
      <c r="G48" s="159"/>
      <c r="H48" s="159"/>
      <c r="I48" s="284"/>
      <c r="J48" s="284"/>
      <c r="K48" s="284"/>
    </row>
    <row r="49" spans="1:11" ht="12.75" customHeight="1">
      <c r="A49" s="5" t="s">
        <v>569</v>
      </c>
      <c r="B49" s="6" t="s">
        <v>570</v>
      </c>
      <c r="C49" s="156"/>
      <c r="D49" s="156"/>
      <c r="E49" s="156"/>
      <c r="F49" s="159"/>
      <c r="G49" s="159"/>
      <c r="H49" s="159">
        <f>SUM(I49:K49)</f>
        <v>19999960</v>
      </c>
      <c r="I49" s="284">
        <v>19999960</v>
      </c>
      <c r="J49" s="284"/>
      <c r="K49" s="284"/>
    </row>
    <row r="50" spans="1:11" ht="12.75" customHeight="1">
      <c r="A50" s="5" t="s">
        <v>571</v>
      </c>
      <c r="B50" s="6" t="s">
        <v>572</v>
      </c>
      <c r="C50" s="156"/>
      <c r="D50" s="156"/>
      <c r="E50" s="156"/>
      <c r="F50" s="159"/>
      <c r="G50" s="159"/>
      <c r="H50" s="159"/>
      <c r="I50" s="284"/>
      <c r="J50" s="284"/>
      <c r="K50" s="284"/>
    </row>
    <row r="51" spans="1:11" ht="15" customHeight="1">
      <c r="A51" s="5" t="s">
        <v>918</v>
      </c>
      <c r="B51" s="6" t="s">
        <v>573</v>
      </c>
      <c r="C51" s="156"/>
      <c r="D51" s="156"/>
      <c r="E51" s="156"/>
      <c r="F51" s="159"/>
      <c r="G51" s="159"/>
      <c r="H51" s="159"/>
      <c r="I51" s="284"/>
      <c r="J51" s="284"/>
      <c r="K51" s="284"/>
    </row>
    <row r="52" spans="1:11" ht="12.75" customHeight="1">
      <c r="A52" s="5" t="s">
        <v>919</v>
      </c>
      <c r="B52" s="6" t="s">
        <v>574</v>
      </c>
      <c r="C52" s="156"/>
      <c r="D52" s="156"/>
      <c r="E52" s="156"/>
      <c r="F52" s="159"/>
      <c r="G52" s="159"/>
      <c r="H52" s="159"/>
      <c r="I52" s="284"/>
      <c r="J52" s="284"/>
      <c r="K52" s="284"/>
    </row>
    <row r="53" spans="1:11" ht="15" customHeight="1">
      <c r="A53" s="5" t="s">
        <v>920</v>
      </c>
      <c r="B53" s="6" t="s">
        <v>575</v>
      </c>
      <c r="C53" s="156"/>
      <c r="D53" s="156">
        <v>28860000</v>
      </c>
      <c r="E53" s="156"/>
      <c r="F53" s="159">
        <f>SUM(B53:D53)</f>
        <v>28860000</v>
      </c>
      <c r="G53" s="159">
        <f>SUM(C53:E53)</f>
        <v>28860000</v>
      </c>
      <c r="H53" s="159">
        <f>SUM(I53:K53)</f>
        <v>28860000</v>
      </c>
      <c r="I53" s="284">
        <v>28860000</v>
      </c>
      <c r="J53" s="284"/>
      <c r="K53" s="284"/>
    </row>
    <row r="54" spans="1:11" ht="15" customHeight="1">
      <c r="A54" s="50" t="s">
        <v>34</v>
      </c>
      <c r="B54" s="65" t="s">
        <v>576</v>
      </c>
      <c r="C54" s="156"/>
      <c r="D54" s="156">
        <v>28860000</v>
      </c>
      <c r="E54" s="156"/>
      <c r="F54" s="159">
        <f>SUM(B54:D54)</f>
        <v>28860000</v>
      </c>
      <c r="G54" s="159">
        <f>SUM(C54:E54)</f>
        <v>28860000</v>
      </c>
      <c r="H54" s="159">
        <f>SUM(I54:K54)</f>
        <v>48859960</v>
      </c>
      <c r="I54" s="284">
        <f>SUM(I49:I53)</f>
        <v>48859960</v>
      </c>
      <c r="J54" s="284"/>
      <c r="K54" s="284"/>
    </row>
    <row r="55" spans="1:11" ht="13.5" customHeight="1">
      <c r="A55" s="17" t="s">
        <v>15</v>
      </c>
      <c r="B55" s="6" t="s">
        <v>648</v>
      </c>
      <c r="C55" s="156"/>
      <c r="D55" s="156"/>
      <c r="E55" s="156"/>
      <c r="F55" s="159"/>
      <c r="G55" s="159"/>
      <c r="H55" s="159"/>
      <c r="I55" s="284"/>
      <c r="J55" s="284"/>
      <c r="K55" s="284"/>
    </row>
    <row r="56" spans="1:11" ht="12.75" customHeight="1">
      <c r="A56" s="17" t="s">
        <v>16</v>
      </c>
      <c r="B56" s="6" t="s">
        <v>650</v>
      </c>
      <c r="C56" s="156"/>
      <c r="D56" s="156"/>
      <c r="E56" s="156"/>
      <c r="F56" s="159"/>
      <c r="G56" s="159"/>
      <c r="H56" s="159"/>
      <c r="I56" s="284"/>
      <c r="J56" s="284"/>
      <c r="K56" s="284"/>
    </row>
    <row r="57" spans="1:11" ht="12" customHeight="1">
      <c r="A57" s="17" t="s">
        <v>652</v>
      </c>
      <c r="B57" s="6" t="s">
        <v>653</v>
      </c>
      <c r="C57" s="156"/>
      <c r="D57" s="156"/>
      <c r="E57" s="156"/>
      <c r="F57" s="159"/>
      <c r="G57" s="159"/>
      <c r="H57" s="159"/>
      <c r="I57" s="284"/>
      <c r="J57" s="284"/>
      <c r="K57" s="284"/>
    </row>
    <row r="58" spans="1:11" ht="13.5" customHeight="1">
      <c r="A58" s="17" t="s">
        <v>17</v>
      </c>
      <c r="B58" s="6" t="s">
        <v>654</v>
      </c>
      <c r="C58" s="156"/>
      <c r="D58" s="156"/>
      <c r="E58" s="156"/>
      <c r="F58" s="159"/>
      <c r="G58" s="159"/>
      <c r="H58" s="159"/>
      <c r="I58" s="284"/>
      <c r="J58" s="284"/>
      <c r="K58" s="284"/>
    </row>
    <row r="59" spans="1:11" ht="12" customHeight="1">
      <c r="A59" s="17" t="s">
        <v>656</v>
      </c>
      <c r="B59" s="6" t="s">
        <v>657</v>
      </c>
      <c r="C59" s="156"/>
      <c r="D59" s="156"/>
      <c r="E59" s="156"/>
      <c r="F59" s="159"/>
      <c r="G59" s="159"/>
      <c r="H59" s="159"/>
      <c r="I59" s="284"/>
      <c r="J59" s="284"/>
      <c r="K59" s="284"/>
    </row>
    <row r="60" spans="1:11" ht="13.5" customHeight="1">
      <c r="A60" s="50" t="s">
        <v>39</v>
      </c>
      <c r="B60" s="65" t="s">
        <v>658</v>
      </c>
      <c r="C60" s="156"/>
      <c r="D60" s="156"/>
      <c r="E60" s="156"/>
      <c r="F60" s="159"/>
      <c r="G60" s="159"/>
      <c r="H60" s="159"/>
      <c r="I60" s="284"/>
      <c r="J60" s="284"/>
      <c r="K60" s="284"/>
    </row>
    <row r="61" spans="1:11" ht="12" customHeight="1">
      <c r="A61" s="17" t="s">
        <v>664</v>
      </c>
      <c r="B61" s="6" t="s">
        <v>665</v>
      </c>
      <c r="C61" s="156"/>
      <c r="D61" s="156"/>
      <c r="E61" s="156"/>
      <c r="F61" s="159"/>
      <c r="G61" s="159"/>
      <c r="H61" s="159"/>
      <c r="I61" s="284"/>
      <c r="J61" s="284"/>
      <c r="K61" s="284"/>
    </row>
    <row r="62" spans="1:11" ht="12" customHeight="1">
      <c r="A62" s="5" t="s">
        <v>20</v>
      </c>
      <c r="B62" s="6" t="s">
        <v>666</v>
      </c>
      <c r="C62" s="156"/>
      <c r="D62" s="156"/>
      <c r="E62" s="156"/>
      <c r="F62" s="159"/>
      <c r="G62" s="159"/>
      <c r="H62" s="159"/>
      <c r="I62" s="284"/>
      <c r="J62" s="284"/>
      <c r="K62" s="284"/>
    </row>
    <row r="63" spans="1:11" ht="12.75" customHeight="1">
      <c r="A63" s="17" t="s">
        <v>21</v>
      </c>
      <c r="B63" s="6" t="s">
        <v>667</v>
      </c>
      <c r="C63" s="156"/>
      <c r="D63" s="156"/>
      <c r="E63" s="156"/>
      <c r="F63" s="159"/>
      <c r="G63" s="159"/>
      <c r="H63" s="159"/>
      <c r="I63" s="284"/>
      <c r="J63" s="284"/>
      <c r="K63" s="284"/>
    </row>
    <row r="64" spans="1:11" ht="12.75" customHeight="1">
      <c r="A64" s="50" t="s">
        <v>42</v>
      </c>
      <c r="B64" s="65" t="s">
        <v>668</v>
      </c>
      <c r="C64" s="156"/>
      <c r="D64" s="156"/>
      <c r="E64" s="156"/>
      <c r="F64" s="159"/>
      <c r="G64" s="159"/>
      <c r="H64" s="159"/>
      <c r="I64" s="284"/>
      <c r="J64" s="284"/>
      <c r="K64" s="284"/>
    </row>
    <row r="65" spans="1:11" ht="15" customHeight="1">
      <c r="A65" s="83" t="s">
        <v>137</v>
      </c>
      <c r="B65" s="88"/>
      <c r="C65" s="156"/>
      <c r="D65" s="156"/>
      <c r="E65" s="156"/>
      <c r="F65" s="159"/>
      <c r="G65" s="159"/>
      <c r="H65" s="159"/>
      <c r="I65" s="284"/>
      <c r="J65" s="284"/>
      <c r="K65" s="284"/>
    </row>
    <row r="66" spans="1:11" ht="15.75">
      <c r="A66" s="62" t="s">
        <v>41</v>
      </c>
      <c r="B66" s="46" t="s">
        <v>669</v>
      </c>
      <c r="C66" s="156">
        <f>SUM(C18+C32+C43+C47+C54+C60+C64)</f>
        <v>316873391</v>
      </c>
      <c r="D66" s="156">
        <v>32860000</v>
      </c>
      <c r="E66" s="156">
        <f>SUM(E18+E32+E43+E47+E54+E60+E64)</f>
        <v>48011</v>
      </c>
      <c r="F66" s="159">
        <f>SUM(B66:D66)</f>
        <v>349733391</v>
      </c>
      <c r="G66" s="159">
        <f>SUM(C66:E66)</f>
        <v>349781402</v>
      </c>
      <c r="H66" s="159">
        <f>SUM(I66:K66)</f>
        <v>374565172</v>
      </c>
      <c r="I66" s="284">
        <f>SUM(I18+I32+I43+I47+I54+I60+I64)</f>
        <v>373681565</v>
      </c>
      <c r="J66" s="284">
        <f>SUM(J18+J32+J43+J47+J54+J60+J64)</f>
        <v>881593</v>
      </c>
      <c r="K66" s="284">
        <v>2014</v>
      </c>
    </row>
    <row r="67" spans="1:11" ht="14.25" customHeight="1">
      <c r="A67" s="87" t="s">
        <v>190</v>
      </c>
      <c r="B67" s="86"/>
      <c r="C67" s="156"/>
      <c r="D67" s="156"/>
      <c r="E67" s="156"/>
      <c r="F67" s="159"/>
      <c r="G67" s="159"/>
      <c r="H67" s="159"/>
      <c r="I67" s="284"/>
      <c r="J67" s="284"/>
      <c r="K67" s="284"/>
    </row>
    <row r="68" spans="1:12" ht="13.5" customHeight="1">
      <c r="A68" s="87" t="s">
        <v>191</v>
      </c>
      <c r="B68" s="86"/>
      <c r="C68" s="156"/>
      <c r="D68" s="156"/>
      <c r="E68" s="156"/>
      <c r="F68" s="159"/>
      <c r="G68" s="159"/>
      <c r="H68" s="159"/>
      <c r="I68" s="284"/>
      <c r="J68" s="284"/>
      <c r="K68" s="284"/>
      <c r="L68" s="164"/>
    </row>
    <row r="69" spans="1:11" ht="12.75" customHeight="1">
      <c r="A69" s="48" t="s">
        <v>23</v>
      </c>
      <c r="B69" s="5" t="s">
        <v>670</v>
      </c>
      <c r="C69" s="156"/>
      <c r="D69" s="156"/>
      <c r="E69" s="156"/>
      <c r="F69" s="159"/>
      <c r="G69" s="159"/>
      <c r="H69" s="159"/>
      <c r="I69" s="284"/>
      <c r="J69" s="284"/>
      <c r="K69" s="284"/>
    </row>
    <row r="70" spans="1:11" ht="12.75" customHeight="1">
      <c r="A70" s="17" t="s">
        <v>671</v>
      </c>
      <c r="B70" s="5" t="s">
        <v>672</v>
      </c>
      <c r="C70" s="156"/>
      <c r="D70" s="156"/>
      <c r="E70" s="156"/>
      <c r="F70" s="159"/>
      <c r="G70" s="159"/>
      <c r="H70" s="159"/>
      <c r="I70" s="284"/>
      <c r="J70" s="284"/>
      <c r="K70" s="284"/>
    </row>
    <row r="71" spans="1:11" ht="13.5" customHeight="1">
      <c r="A71" s="48" t="s">
        <v>24</v>
      </c>
      <c r="B71" s="5" t="s">
        <v>673</v>
      </c>
      <c r="C71" s="156"/>
      <c r="D71" s="156"/>
      <c r="E71" s="156"/>
      <c r="F71" s="159"/>
      <c r="G71" s="159"/>
      <c r="H71" s="159"/>
      <c r="I71" s="284"/>
      <c r="J71" s="284"/>
      <c r="K71" s="284"/>
    </row>
    <row r="72" spans="1:11" ht="12" customHeight="1">
      <c r="A72" s="20" t="s">
        <v>43</v>
      </c>
      <c r="B72" s="9" t="s">
        <v>674</v>
      </c>
      <c r="C72" s="156"/>
      <c r="D72" s="156"/>
      <c r="E72" s="156"/>
      <c r="F72" s="159"/>
      <c r="G72" s="159"/>
      <c r="H72" s="159"/>
      <c r="I72" s="284"/>
      <c r="J72" s="284"/>
      <c r="K72" s="284"/>
    </row>
    <row r="73" spans="1:11" ht="12.75" customHeight="1">
      <c r="A73" s="17" t="s">
        <v>25</v>
      </c>
      <c r="B73" s="5" t="s">
        <v>675</v>
      </c>
      <c r="C73" s="156"/>
      <c r="D73" s="156"/>
      <c r="E73" s="156"/>
      <c r="F73" s="159"/>
      <c r="G73" s="159"/>
      <c r="H73" s="159"/>
      <c r="I73" s="284"/>
      <c r="J73" s="284"/>
      <c r="K73" s="284"/>
    </row>
    <row r="74" spans="1:11" ht="12.75" customHeight="1">
      <c r="A74" s="48" t="s">
        <v>676</v>
      </c>
      <c r="B74" s="5" t="s">
        <v>677</v>
      </c>
      <c r="C74" s="156"/>
      <c r="D74" s="156"/>
      <c r="E74" s="156"/>
      <c r="F74" s="159"/>
      <c r="G74" s="159"/>
      <c r="H74" s="159"/>
      <c r="I74" s="284"/>
      <c r="J74" s="284"/>
      <c r="K74" s="284"/>
    </row>
    <row r="75" spans="1:11" ht="12.75" customHeight="1">
      <c r="A75" s="17" t="s">
        <v>26</v>
      </c>
      <c r="B75" s="5" t="s">
        <v>678</v>
      </c>
      <c r="C75" s="156"/>
      <c r="D75" s="156"/>
      <c r="E75" s="156"/>
      <c r="F75" s="159"/>
      <c r="G75" s="159"/>
      <c r="H75" s="159"/>
      <c r="I75" s="284"/>
      <c r="J75" s="284"/>
      <c r="K75" s="284"/>
    </row>
    <row r="76" spans="1:11" ht="13.5" customHeight="1">
      <c r="A76" s="48" t="s">
        <v>679</v>
      </c>
      <c r="B76" s="5" t="s">
        <v>680</v>
      </c>
      <c r="C76" s="156"/>
      <c r="D76" s="156"/>
      <c r="E76" s="156"/>
      <c r="F76" s="159"/>
      <c r="G76" s="159"/>
      <c r="H76" s="159"/>
      <c r="I76" s="284"/>
      <c r="J76" s="284"/>
      <c r="K76" s="284"/>
    </row>
    <row r="77" spans="1:11" ht="12.75" customHeight="1">
      <c r="A77" s="18" t="s">
        <v>44</v>
      </c>
      <c r="B77" s="9" t="s">
        <v>681</v>
      </c>
      <c r="C77" s="156"/>
      <c r="D77" s="156"/>
      <c r="E77" s="156"/>
      <c r="F77" s="159"/>
      <c r="G77" s="159"/>
      <c r="H77" s="159"/>
      <c r="I77" s="284"/>
      <c r="J77" s="284"/>
      <c r="K77" s="284"/>
    </row>
    <row r="78" spans="1:11" ht="15">
      <c r="A78" s="5" t="s">
        <v>188</v>
      </c>
      <c r="B78" s="5" t="s">
        <v>682</v>
      </c>
      <c r="C78" s="156">
        <v>166014875</v>
      </c>
      <c r="D78" s="156"/>
      <c r="E78" s="156">
        <v>7936976</v>
      </c>
      <c r="F78" s="159">
        <v>222390080</v>
      </c>
      <c r="G78" s="159">
        <f>SUM(C78:E78)</f>
        <v>173951851</v>
      </c>
      <c r="H78" s="159">
        <f>SUM(I78:K78)</f>
        <v>173953356</v>
      </c>
      <c r="I78" s="284">
        <v>161733319</v>
      </c>
      <c r="J78" s="284">
        <v>7938481</v>
      </c>
      <c r="K78" s="284">
        <v>4281556</v>
      </c>
    </row>
    <row r="79" spans="1:11" ht="15">
      <c r="A79" s="5" t="s">
        <v>189</v>
      </c>
      <c r="B79" s="5" t="s">
        <v>682</v>
      </c>
      <c r="C79" s="156"/>
      <c r="D79" s="156"/>
      <c r="E79" s="156"/>
      <c r="F79" s="159"/>
      <c r="G79" s="159"/>
      <c r="H79" s="159"/>
      <c r="I79" s="284"/>
      <c r="J79" s="284"/>
      <c r="K79" s="284"/>
    </row>
    <row r="80" spans="1:11" ht="15">
      <c r="A80" s="5" t="s">
        <v>186</v>
      </c>
      <c r="B80" s="5" t="s">
        <v>683</v>
      </c>
      <c r="C80" s="156"/>
      <c r="D80" s="156"/>
      <c r="E80" s="156"/>
      <c r="F80" s="159"/>
      <c r="G80" s="159"/>
      <c r="H80" s="159"/>
      <c r="I80" s="284"/>
      <c r="J80" s="284"/>
      <c r="K80" s="284"/>
    </row>
    <row r="81" spans="1:11" ht="15">
      <c r="A81" s="5" t="s">
        <v>187</v>
      </c>
      <c r="B81" s="5" t="s">
        <v>683</v>
      </c>
      <c r="C81" s="156"/>
      <c r="D81" s="156"/>
      <c r="E81" s="156"/>
      <c r="F81" s="159"/>
      <c r="G81" s="159"/>
      <c r="H81" s="159"/>
      <c r="I81" s="284"/>
      <c r="J81" s="284"/>
      <c r="K81" s="284"/>
    </row>
    <row r="82" spans="1:11" ht="15">
      <c r="A82" s="9" t="s">
        <v>45</v>
      </c>
      <c r="B82" s="9" t="s">
        <v>684</v>
      </c>
      <c r="C82" s="156">
        <v>166014875</v>
      </c>
      <c r="D82" s="156"/>
      <c r="E82" s="156">
        <f>SUM(E78:E81)</f>
        <v>7936976</v>
      </c>
      <c r="F82" s="159">
        <f>SUM(F78:F81)</f>
        <v>222390080</v>
      </c>
      <c r="G82" s="159">
        <f>SUM(C82:E82)</f>
        <v>173951851</v>
      </c>
      <c r="H82" s="159">
        <f>SUM(I82:K82)</f>
        <v>173953356</v>
      </c>
      <c r="I82" s="284">
        <v>161733319</v>
      </c>
      <c r="J82" s="284">
        <f>SUM(J78:J81)</f>
        <v>7938481</v>
      </c>
      <c r="K82" s="284">
        <v>4281556</v>
      </c>
    </row>
    <row r="83" spans="1:11" ht="12.75" customHeight="1">
      <c r="A83" s="48" t="s">
        <v>685</v>
      </c>
      <c r="B83" s="5" t="s">
        <v>686</v>
      </c>
      <c r="C83" s="156"/>
      <c r="D83" s="156"/>
      <c r="E83" s="156"/>
      <c r="F83" s="159"/>
      <c r="G83" s="159"/>
      <c r="H83" s="159"/>
      <c r="I83" s="284"/>
      <c r="J83" s="284"/>
      <c r="K83" s="284"/>
    </row>
    <row r="84" spans="1:11" ht="12.75" customHeight="1">
      <c r="A84" s="48" t="s">
        <v>687</v>
      </c>
      <c r="B84" s="5" t="s">
        <v>688</v>
      </c>
      <c r="C84" s="156"/>
      <c r="D84" s="156"/>
      <c r="E84" s="156"/>
      <c r="F84" s="159"/>
      <c r="G84" s="159"/>
      <c r="H84" s="159"/>
      <c r="I84" s="284"/>
      <c r="J84" s="284"/>
      <c r="K84" s="284"/>
    </row>
    <row r="85" spans="1:11" ht="12.75" customHeight="1">
      <c r="A85" s="48" t="s">
        <v>689</v>
      </c>
      <c r="B85" s="5" t="s">
        <v>690</v>
      </c>
      <c r="C85" s="156"/>
      <c r="D85" s="156"/>
      <c r="E85" s="156"/>
      <c r="F85" s="159"/>
      <c r="G85" s="159"/>
      <c r="H85" s="159"/>
      <c r="I85" s="284"/>
      <c r="J85" s="284">
        <v>31403792</v>
      </c>
      <c r="K85" s="284">
        <v>48987957</v>
      </c>
    </row>
    <row r="86" spans="1:11" ht="12" customHeight="1">
      <c r="A86" s="48" t="s">
        <v>691</v>
      </c>
      <c r="B86" s="5" t="s">
        <v>692</v>
      </c>
      <c r="C86" s="156"/>
      <c r="D86" s="156"/>
      <c r="E86" s="156"/>
      <c r="F86" s="159"/>
      <c r="G86" s="159"/>
      <c r="H86" s="159"/>
      <c r="I86" s="284"/>
      <c r="J86" s="284"/>
      <c r="K86" s="284"/>
    </row>
    <row r="87" spans="1:11" ht="12.75" customHeight="1">
      <c r="A87" s="17" t="s">
        <v>27</v>
      </c>
      <c r="B87" s="5" t="s">
        <v>693</v>
      </c>
      <c r="C87" s="156"/>
      <c r="D87" s="156"/>
      <c r="E87" s="156"/>
      <c r="F87" s="159"/>
      <c r="G87" s="159"/>
      <c r="H87" s="159"/>
      <c r="I87" s="284"/>
      <c r="J87" s="284"/>
      <c r="K87" s="284"/>
    </row>
    <row r="88" spans="1:11" ht="15">
      <c r="A88" s="20" t="s">
        <v>46</v>
      </c>
      <c r="B88" s="9" t="s">
        <v>695</v>
      </c>
      <c r="C88" s="156">
        <f>SUM(C72+C77+C82+C83+C84+C85+C86+C87)</f>
        <v>166014875</v>
      </c>
      <c r="D88" s="156"/>
      <c r="E88" s="156">
        <v>7936976</v>
      </c>
      <c r="F88" s="159">
        <f>SUM(F72+F77+F82+F83+F84+F85+F86+F87)</f>
        <v>222390080</v>
      </c>
      <c r="G88" s="159">
        <f>SUM(C88:E88)</f>
        <v>173951851</v>
      </c>
      <c r="H88" s="159">
        <f>SUM(H72+H77+H82+H83+H84+H85+H86+H87)</f>
        <v>173953356</v>
      </c>
      <c r="I88" s="284">
        <f>SUM(I72+I82+I83+I84+I85+I86+I87)</f>
        <v>161733319</v>
      </c>
      <c r="J88" s="284">
        <f>SUM(J72+J77+J82+J83+J84+J85+J86+J87)</f>
        <v>39342273</v>
      </c>
      <c r="K88" s="284">
        <f>SUM(K72+K77+K82+K83+K84+K85+K86+K87)</f>
        <v>53269513</v>
      </c>
    </row>
    <row r="89" spans="1:11" ht="12" customHeight="1">
      <c r="A89" s="17" t="s">
        <v>696</v>
      </c>
      <c r="B89" s="5" t="s">
        <v>697</v>
      </c>
      <c r="C89" s="156"/>
      <c r="D89" s="156"/>
      <c r="E89" s="156"/>
      <c r="F89" s="159"/>
      <c r="G89" s="159"/>
      <c r="H89" s="159"/>
      <c r="I89" s="284"/>
      <c r="J89" s="284"/>
      <c r="K89" s="284"/>
    </row>
    <row r="90" spans="1:11" ht="13.5" customHeight="1">
      <c r="A90" s="17" t="s">
        <v>698</v>
      </c>
      <c r="B90" s="5" t="s">
        <v>699</v>
      </c>
      <c r="C90" s="156"/>
      <c r="D90" s="156"/>
      <c r="E90" s="156"/>
      <c r="F90" s="159"/>
      <c r="G90" s="159"/>
      <c r="H90" s="159"/>
      <c r="I90" s="284"/>
      <c r="J90" s="284"/>
      <c r="K90" s="284"/>
    </row>
    <row r="91" spans="1:11" ht="12.75" customHeight="1">
      <c r="A91" s="48" t="s">
        <v>700</v>
      </c>
      <c r="B91" s="5" t="s">
        <v>701</v>
      </c>
      <c r="C91" s="156"/>
      <c r="D91" s="156"/>
      <c r="E91" s="156"/>
      <c r="F91" s="159"/>
      <c r="G91" s="159"/>
      <c r="H91" s="159"/>
      <c r="I91" s="284"/>
      <c r="J91" s="284"/>
      <c r="K91" s="284"/>
    </row>
    <row r="92" spans="1:11" ht="12.75" customHeight="1">
      <c r="A92" s="48" t="s">
        <v>28</v>
      </c>
      <c r="B92" s="5" t="s">
        <v>702</v>
      </c>
      <c r="C92" s="156"/>
      <c r="D92" s="156"/>
      <c r="E92" s="156"/>
      <c r="F92" s="159"/>
      <c r="G92" s="159"/>
      <c r="H92" s="159"/>
      <c r="I92" s="284"/>
      <c r="J92" s="284"/>
      <c r="K92" s="284"/>
    </row>
    <row r="93" spans="1:11" ht="12.75" customHeight="1">
      <c r="A93" s="18" t="s">
        <v>47</v>
      </c>
      <c r="B93" s="9" t="s">
        <v>703</v>
      </c>
      <c r="C93" s="156"/>
      <c r="D93" s="156"/>
      <c r="E93" s="156"/>
      <c r="F93" s="159"/>
      <c r="G93" s="159"/>
      <c r="H93" s="159"/>
      <c r="I93" s="284"/>
      <c r="J93" s="284"/>
      <c r="K93" s="284"/>
    </row>
    <row r="94" spans="1:11" ht="15">
      <c r="A94" s="20" t="s">
        <v>704</v>
      </c>
      <c r="B94" s="9" t="s">
        <v>705</v>
      </c>
      <c r="C94" s="156"/>
      <c r="D94" s="156"/>
      <c r="E94" s="156"/>
      <c r="F94" s="159"/>
      <c r="G94" s="159"/>
      <c r="H94" s="159"/>
      <c r="I94" s="284"/>
      <c r="J94" s="284"/>
      <c r="K94" s="284"/>
    </row>
    <row r="95" spans="1:11" ht="15.75">
      <c r="A95" s="51" t="s">
        <v>48</v>
      </c>
      <c r="B95" s="52" t="s">
        <v>706</v>
      </c>
      <c r="C95" s="156">
        <f>SUM(C88+C93+C94)</f>
        <v>166014875</v>
      </c>
      <c r="D95" s="156"/>
      <c r="E95" s="156">
        <v>7936976</v>
      </c>
      <c r="F95" s="159">
        <f>SUM(F88+F93+F94)</f>
        <v>222390080</v>
      </c>
      <c r="G95" s="159">
        <f>SUM(C95:E95)</f>
        <v>173951851</v>
      </c>
      <c r="H95" s="159">
        <f>SUM(H88+H93+H94)</f>
        <v>173953356</v>
      </c>
      <c r="I95" s="284">
        <f>SUM(I88+I93+I94)</f>
        <v>161733319</v>
      </c>
      <c r="J95" s="284">
        <v>39342273</v>
      </c>
      <c r="K95" s="284">
        <f>SUM(K88+K93+K94)</f>
        <v>53269513</v>
      </c>
    </row>
    <row r="96" spans="1:11" ht="15.75">
      <c r="A96" s="56" t="s">
        <v>30</v>
      </c>
      <c r="B96" s="57"/>
      <c r="C96" s="159">
        <f>SUM(C66+C95)</f>
        <v>482888266</v>
      </c>
      <c r="D96" s="159">
        <v>32860000</v>
      </c>
      <c r="E96" s="159">
        <f>SUM(E66+E95)</f>
        <v>7984987</v>
      </c>
      <c r="F96" s="159">
        <f>SUM(F66+F95)</f>
        <v>572123471</v>
      </c>
      <c r="G96" s="159">
        <f>SUM(C96:E96)</f>
        <v>523733253</v>
      </c>
      <c r="H96" s="159">
        <f>SUM(H66+H95)</f>
        <v>548518528</v>
      </c>
      <c r="I96" s="284">
        <f>SUM(I66+I95)</f>
        <v>535414884</v>
      </c>
      <c r="J96" s="284">
        <f>SUM(J66+J95)</f>
        <v>40223866</v>
      </c>
      <c r="K96" s="284">
        <f>SUM(K66+K95)</f>
        <v>53271527</v>
      </c>
    </row>
    <row r="97" ht="15">
      <c r="G97" s="164"/>
    </row>
  </sheetData>
  <sheetProtection/>
  <mergeCells count="3">
    <mergeCell ref="A1:H1"/>
    <mergeCell ref="A2:H2"/>
    <mergeCell ref="A3:H3"/>
  </mergeCells>
  <printOptions horizontalCentered="1"/>
  <pageMargins left="0" right="0" top="0.7480314960629921" bottom="0.7480314960629921" header="0.31496062992125984" footer="0.31496062992125984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2016-12-29T07:11:01Z</cp:lastPrinted>
  <dcterms:created xsi:type="dcterms:W3CDTF">2014-01-03T21:48:14Z</dcterms:created>
  <dcterms:modified xsi:type="dcterms:W3CDTF">2016-12-29T07:38:29Z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