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440" windowHeight="11760"/>
  </bookViews>
  <sheets>
    <sheet name="kiadások-bevételek mérlege" sheetId="1" r:id="rId1"/>
    <sheet name="Össz.bevételek rovatok szerint" sheetId="6" r:id="rId2"/>
    <sheet name="Össz.Kiadások rovatok szerint" sheetId="2" r:id="rId3"/>
  </sheets>
  <definedNames>
    <definedName name="_xlnm.Print_Area" localSheetId="0">'kiadások-bevételek mérlege'!$A$1:$F$134</definedName>
  </definedNames>
  <calcPr calcId="125725"/>
</workbook>
</file>

<file path=xl/calcChain.xml><?xml version="1.0" encoding="utf-8"?>
<calcChain xmlns="http://schemas.openxmlformats.org/spreadsheetml/2006/main">
  <c r="E57" i="1"/>
  <c r="E18"/>
  <c r="E41"/>
  <c r="E70"/>
  <c r="E86"/>
  <c r="F47"/>
  <c r="F46"/>
  <c r="F44"/>
  <c r="F48" s="1"/>
  <c r="F39"/>
  <c r="F41" s="1"/>
  <c r="F26"/>
  <c r="F27" s="1"/>
  <c r="F9"/>
  <c r="G48"/>
  <c r="G133"/>
  <c r="G106"/>
  <c r="F106" s="1"/>
  <c r="G86"/>
  <c r="G74"/>
  <c r="G70"/>
  <c r="I134"/>
  <c r="H134"/>
  <c r="I18"/>
  <c r="I11"/>
  <c r="H18"/>
  <c r="H11"/>
  <c r="G57"/>
  <c r="G52"/>
  <c r="G41"/>
  <c r="G18"/>
  <c r="G11"/>
  <c r="C40" i="6"/>
  <c r="C36"/>
  <c r="F35"/>
  <c r="F93" i="2"/>
  <c r="F90"/>
  <c r="F89"/>
  <c r="F86"/>
  <c r="F85"/>
  <c r="F84"/>
  <c r="F83"/>
  <c r="F82"/>
  <c r="F81"/>
  <c r="F80"/>
  <c r="F79"/>
  <c r="F78"/>
  <c r="F77"/>
  <c r="F76"/>
  <c r="F75"/>
  <c r="F74"/>
  <c r="F73"/>
  <c r="F72"/>
  <c r="F69"/>
  <c r="F68"/>
  <c r="F67"/>
  <c r="F66"/>
  <c r="F65"/>
  <c r="F64"/>
  <c r="F63"/>
  <c r="F62"/>
  <c r="F61"/>
  <c r="F60"/>
  <c r="F59"/>
  <c r="F58"/>
  <c r="F57"/>
  <c r="F54"/>
  <c r="F49"/>
  <c r="F48"/>
  <c r="F32"/>
  <c r="F27"/>
  <c r="F25"/>
  <c r="F23"/>
  <c r="F20"/>
  <c r="F15"/>
  <c r="F14"/>
  <c r="F13"/>
  <c r="F12"/>
  <c r="C62"/>
  <c r="C57"/>
  <c r="F52"/>
  <c r="F39" i="6"/>
  <c r="C39"/>
  <c r="C92" i="2"/>
  <c r="C81"/>
  <c r="C25"/>
  <c r="C19"/>
  <c r="C25" i="6"/>
  <c r="E15" i="2"/>
  <c r="E20" s="1"/>
  <c r="D25"/>
  <c r="F11"/>
  <c r="D15"/>
  <c r="D20" s="1"/>
  <c r="F21"/>
  <c r="F22"/>
  <c r="F24"/>
  <c r="F26"/>
  <c r="F28"/>
  <c r="F29"/>
  <c r="F30"/>
  <c r="F31"/>
  <c r="F33"/>
  <c r="F34"/>
  <c r="F35"/>
  <c r="F36"/>
  <c r="F37"/>
  <c r="F38"/>
  <c r="F39"/>
  <c r="F40"/>
  <c r="F41"/>
  <c r="F42"/>
  <c r="F43"/>
  <c r="F44"/>
  <c r="F45"/>
  <c r="F46"/>
  <c r="F47"/>
  <c r="F50"/>
  <c r="F51"/>
  <c r="F53"/>
  <c r="F55"/>
  <c r="F56"/>
  <c r="C71"/>
  <c r="F71" s="1"/>
  <c r="C86"/>
  <c r="F92"/>
  <c r="F16"/>
  <c r="F17"/>
  <c r="F18"/>
  <c r="F9"/>
  <c r="F10"/>
  <c r="E25"/>
  <c r="E57"/>
  <c r="E77"/>
  <c r="D57"/>
  <c r="F10" i="6"/>
  <c r="F11"/>
  <c r="F12"/>
  <c r="F13"/>
  <c r="F14"/>
  <c r="F16"/>
  <c r="F20"/>
  <c r="F21"/>
  <c r="F22"/>
  <c r="F24"/>
  <c r="C33"/>
  <c r="F37"/>
  <c r="F34"/>
  <c r="F32"/>
  <c r="F31"/>
  <c r="F30"/>
  <c r="F29"/>
  <c r="F28"/>
  <c r="F27"/>
  <c r="F26"/>
  <c r="F23"/>
  <c r="F25" s="1"/>
  <c r="F17"/>
  <c r="F15"/>
  <c r="F18" s="1"/>
  <c r="F19" s="1"/>
  <c r="F9"/>
  <c r="D39"/>
  <c r="D33"/>
  <c r="F33" s="1"/>
  <c r="E33"/>
  <c r="E40" s="1"/>
  <c r="E39"/>
  <c r="C14"/>
  <c r="C19" s="1"/>
  <c r="C18"/>
  <c r="C77" i="2"/>
  <c r="C15"/>
  <c r="F11" i="1"/>
  <c r="J132"/>
  <c r="F131"/>
  <c r="F74"/>
  <c r="F70"/>
  <c r="F57"/>
  <c r="F15"/>
  <c r="F14"/>
  <c r="F13"/>
  <c r="F12"/>
  <c r="F10"/>
  <c r="I133"/>
  <c r="I60"/>
  <c r="H86"/>
  <c r="F86" s="1"/>
  <c r="H133"/>
  <c r="H48"/>
  <c r="D133"/>
  <c r="D94"/>
  <c r="D86"/>
  <c r="D74"/>
  <c r="D70"/>
  <c r="D106" s="1"/>
  <c r="D134" s="1"/>
  <c r="D57"/>
  <c r="D52"/>
  <c r="D48"/>
  <c r="D41"/>
  <c r="D27"/>
  <c r="D18"/>
  <c r="D11"/>
  <c r="D60" s="1"/>
  <c r="C18"/>
  <c r="C94"/>
  <c r="C70"/>
  <c r="C133"/>
  <c r="C86"/>
  <c r="C74"/>
  <c r="C57"/>
  <c r="C52"/>
  <c r="C48"/>
  <c r="C41"/>
  <c r="C11"/>
  <c r="F36" i="6" l="1"/>
  <c r="F40" s="1"/>
  <c r="E106" i="1"/>
  <c r="C60"/>
  <c r="H60"/>
  <c r="G134"/>
  <c r="C106"/>
  <c r="C134" s="1"/>
  <c r="G60"/>
  <c r="F18"/>
  <c r="F60" s="1"/>
  <c r="E93" i="2"/>
  <c r="D93"/>
  <c r="F19"/>
  <c r="C20"/>
  <c r="F134" i="1"/>
  <c r="C93" i="2"/>
  <c r="D40" i="6"/>
</calcChain>
</file>

<file path=xl/sharedStrings.xml><?xml version="1.0" encoding="utf-8"?>
<sst xmlns="http://schemas.openxmlformats.org/spreadsheetml/2006/main" count="410" uniqueCount="363">
  <si>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</si>
  <si>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</si>
  <si>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</si>
  <si>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</si>
  <si>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</si>
  <si>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</si>
  <si>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</si>
  <si>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</si>
  <si>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</si>
  <si>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</si>
  <si>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</si>
  <si>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</si>
  <si>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</si>
  <si>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</si>
  <si>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</si>
  <si>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</si>
  <si>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</si>
  <si>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</si>
  <si>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</si>
  <si>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</si>
  <si>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</si>
  <si>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</si>
  <si>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</si>
  <si>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</si>
  <si>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</si>
  <si>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</si>
  <si>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</si>
  <si>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</si>
  <si>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</si>
  <si>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</si>
  <si>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</si>
  <si>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</si>
  <si>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</si>
  <si>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</si>
  <si>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</si>
  <si>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</si>
  <si>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</si>
  <si>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</si>
  <si>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</si>
  <si>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</si>
  <si>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</si>
  <si>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</si>
  <si>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</si>
  <si>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</si>
  <si>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</si>
  <si>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</si>
  <si>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</si>
  <si>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</si>
  <si>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</si>
  <si>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</si>
  <si>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</si>
  <si>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</si>
  <si>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</si>
  <si>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</si>
  <si>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</si>
  <si>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</si>
  <si>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</si>
  <si>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</si>
  <si>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</si>
  <si>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</si>
  <si>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</si>
  <si>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</si>
  <si>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</si>
  <si>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</si>
  <si>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</si>
  <si>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</si>
  <si>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</si>
  <si>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</si>
  <si>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</si>
  <si>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</si>
  <si>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</si>
  <si>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</si>
  <si>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</si>
  <si>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</si>
  <si>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</si>
  <si>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</si>
  <si>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</si>
  <si>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</si>
  <si>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</si>
  <si>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</si>
  <si>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</si>
  <si>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</si>
  <si>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</si>
  <si>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</si>
  <si>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>Államháztartáson belüli megelőlegezések visszafizetése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</si>
  <si>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</si>
  <si>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</si>
  <si>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</si>
  <si>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</si>
  <si>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</si>
  <si>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</si>
  <si>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</si>
  <si>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</si>
  <si>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</si>
  <si>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</si>
  <si>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</si>
  <si>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</si>
  <si>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</si>
  <si>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</si>
  <si>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</si>
  <si>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</si>
  <si>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</si>
  <si>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</si>
  <si>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</si>
  <si>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</si>
  <si>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</si>
  <si>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</si>
  <si>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</si>
  <si>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</si>
  <si>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</si>
  <si>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</si>
  <si>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</si>
  <si>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</si>
  <si>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</si>
  <si>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</si>
  <si>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</si>
  <si>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</si>
  <si>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</si>
  <si>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</si>
  <si>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</si>
  <si>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</si>
  <si>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</si>
  <si>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</si>
  <si>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</si>
  <si>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</si>
  <si>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</si>
  <si>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</si>
  <si>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</si>
  <si>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</si>
  <si>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</si>
  <si>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</si>
  <si>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</si>
  <si>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</si>
  <si>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</si>
  <si>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</si>
  <si>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</si>
  <si>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</si>
  <si>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</si>
  <si>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</si>
  <si>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</si>
  <si>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</si>
  <si>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</si>
  <si>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</si>
  <si>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</si>
  <si>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</si>
  <si>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</si>
  <si>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</si>
  <si>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</si>
  <si>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</si>
  <si>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</si>
  <si>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</si>
  <si>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</si>
  <si>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</si>
  <si>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</si>
  <si>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</si>
  <si>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</si>
  <si>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</si>
  <si>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</si>
  <si>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</si>
  <si>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</si>
  <si>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</si>
  <si>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</si>
  <si>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</si>
  <si>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</si>
  <si>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</si>
  <si>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</si>
  <si>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</si>
  <si>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</si>
  <si>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</si>
  <si>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</si>
  <si>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</si>
  <si>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</si>
  <si>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</si>
  <si>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</si>
  <si>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</si>
  <si>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</si>
  <si>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</si>
  <si>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</si>
  <si>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</si>
  <si>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</si>
  <si>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</si>
  <si>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</si>
  <si>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</si>
  <si>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</si>
  <si>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</si>
  <si>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</si>
  <si>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</si>
  <si>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</si>
  <si>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</si>
  <si>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</si>
  <si>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</si>
  <si>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</si>
  <si>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</si>
  <si>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Mindösszesen</t>
  </si>
  <si>
    <t>Helyi önkormányzatok működésének általános támogatása</t>
  </si>
  <si>
    <t>Települési önkormányzatok szoc.és gyermekj. Támogatása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</si>
  <si>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</si>
  <si>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</si>
  <si>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</si>
  <si>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</si>
  <si>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</si>
  <si>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</si>
  <si>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</si>
  <si>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</si>
  <si>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</si>
  <si>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</si>
  <si>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</si>
  <si>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</si>
  <si>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</si>
  <si>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</si>
  <si>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</si>
  <si>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Hajtó- és kenőanyagok</t>
  </si>
  <si>
    <t xml:space="preserve">Egyéb üzemeltetési anyagok (tisztítószer, vegyszer, karbantartási és  egyéb anyag) </t>
  </si>
  <si>
    <t>Egyéb kommunikációs szolgáltatás</t>
  </si>
  <si>
    <t>Villamosenergia szolg.</t>
  </si>
  <si>
    <t>Gázdíj</t>
  </si>
  <si>
    <t>Víz- és csatornadíj</t>
  </si>
  <si>
    <t>karbantartás, kisjavítási szolgáltatások</t>
  </si>
  <si>
    <t>Kéményseprés</t>
  </si>
  <si>
    <t xml:space="preserve">Egyéb dologi jellegű kiadások (bankköltség, kerekítési különbözetek) </t>
  </si>
  <si>
    <t>Kamatkiadások</t>
  </si>
  <si>
    <t>Dologi kiadások</t>
  </si>
  <si>
    <t>Ellátottak pénzbeli juttatása</t>
  </si>
  <si>
    <t>Működési c. támogatás áh. Belülre önkormányzatoknak és kv.szerveknek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</si>
  <si>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</si>
  <si>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</si>
  <si>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</si>
  <si>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</si>
  <si>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</si>
  <si>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</si>
  <si>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</si>
  <si>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>Egyéb külső személyi juttatások</t>
  </si>
  <si>
    <t>Települési önkormányzatok kulturális feladatainak támogatása</t>
  </si>
  <si>
    <t>Közfoglalkoztatott bére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</si>
  <si>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</si>
  <si>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</si>
  <si>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</si>
  <si>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</si>
  <si>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Ingatlan vásárlás</t>
  </si>
  <si>
    <t>Beruházás áfa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</si>
  <si>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</si>
  <si>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</si>
  <si>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</si>
  <si>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</si>
  <si>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</si>
  <si>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</si>
  <si>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</si>
  <si>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</si>
  <si>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2015. évi eredeti ei.</t>
  </si>
  <si>
    <t>ÁFA bevételek</t>
  </si>
  <si>
    <t>B1111</t>
  </si>
  <si>
    <t>B1131</t>
  </si>
  <si>
    <t>B1141</t>
  </si>
  <si>
    <t>B35411</t>
  </si>
  <si>
    <t>B40211</t>
  </si>
  <si>
    <t>B406</t>
  </si>
  <si>
    <t>B4081</t>
  </si>
  <si>
    <t>B81311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</si>
  <si>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</si>
  <si>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</si>
  <si>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</si>
  <si>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</si>
  <si>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</si>
  <si>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</si>
  <si>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B16051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</si>
  <si>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</si>
  <si>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</si>
  <si>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</si>
  <si>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</si>
  <si>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</si>
  <si>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</si>
  <si>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</si>
  <si>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</si>
  <si>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</si>
  <si>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SZEMÉLYI JUTTATÁSOK</t>
  </si>
  <si>
    <t>Gyógyszer</t>
  </si>
  <si>
    <t>Könyv,folyóirat</t>
  </si>
  <si>
    <t>Munka- és védőruha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</si>
  <si>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</si>
  <si>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</si>
  <si>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</si>
  <si>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</si>
  <si>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</si>
  <si>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Szakmai tevékenységet segítő szolg.</t>
  </si>
  <si>
    <t>Kiküldetési költség</t>
  </si>
  <si>
    <t>A helyi önkormányzat költségvetési mérlege közgazdasági tagolásban ( Ft)</t>
  </si>
  <si>
    <t>K33-K34-K35</t>
  </si>
  <si>
    <t>K44-K48</t>
  </si>
  <si>
    <t>Lövő Község Önkormányzata</t>
  </si>
  <si>
    <t>Lövői Közös Önkormányzati Hivatal</t>
  </si>
  <si>
    <t>Lövői Napsugár Óvoda és Bölcsőde</t>
  </si>
  <si>
    <t>Lövő Község Önkormányzat</t>
  </si>
  <si>
    <t>E Ft</t>
  </si>
  <si>
    <t>Informatikai eszközök beszerzése</t>
  </si>
  <si>
    <t>Egyéb TE beszerzése</t>
  </si>
  <si>
    <t>Informatikai szolg. Igénybevétele</t>
  </si>
  <si>
    <t>Működési  ÁFA</t>
  </si>
  <si>
    <t>Egyéb működési célú támogatások  ÁH-n belülről</t>
  </si>
  <si>
    <t>2015.évi mód.ei.</t>
  </si>
  <si>
    <t>Teljesítés</t>
  </si>
  <si>
    <t>Immateriális javak beszerzése, létesítése</t>
  </si>
  <si>
    <t>Egyéb felhalmozási célú támogatások ÁH-n belülre</t>
  </si>
  <si>
    <t>K84</t>
  </si>
  <si>
    <t>Felhalmozási célú visszatér. Támog.ÁH-n kívölre</t>
  </si>
  <si>
    <t>K86</t>
  </si>
  <si>
    <t>Egyéb felhalm.célú támog. ÁH-n kívülre</t>
  </si>
  <si>
    <t>K89</t>
  </si>
  <si>
    <t>Műk.c.visszatér. Támog.,kölcsönök ÁH-n belülről</t>
  </si>
  <si>
    <t>Közvetített szolgáltatások értéke</t>
  </si>
  <si>
    <t>Kiszámlázott általános forgalmi adó</t>
  </si>
  <si>
    <t>B36</t>
  </si>
  <si>
    <t>Egyéb közhatalmi bevételek</t>
  </si>
  <si>
    <t>B404</t>
  </si>
  <si>
    <t>B411</t>
  </si>
  <si>
    <t>Tulajdonosi bevételek</t>
  </si>
  <si>
    <t>B75</t>
  </si>
  <si>
    <t>Lövő</t>
  </si>
  <si>
    <t>ÓV.</t>
  </si>
  <si>
    <t>KÖH</t>
  </si>
  <si>
    <t>K61</t>
  </si>
  <si>
    <t>B8</t>
  </si>
  <si>
    <t>Bérleti díjak</t>
  </si>
  <si>
    <t>Biztosítási díjak, egyéb szolgáltatások</t>
  </si>
  <si>
    <t>Reklám- és propaganda</t>
  </si>
  <si>
    <t>Előző évi elszámolásból származó kiadások</t>
  </si>
  <si>
    <t>Egyéb működési célú támog. ÁH-n belülre</t>
  </si>
  <si>
    <t>Egyéb felhalm.célú támogatások ÁH-n belülre</t>
  </si>
  <si>
    <t>Felh.célú  visszatérítendő támogatások, kölcsönök nyújtása ÁH-n  kívülre</t>
  </si>
  <si>
    <t>Egyéb felhalm.célú támogatások ÁH-n kívülre</t>
  </si>
  <si>
    <t>Forgatási célú értékpapír vásárlása</t>
  </si>
  <si>
    <t>ÁH-n belüli megelőlegezések visszafizetése</t>
  </si>
  <si>
    <t>Finanszírozási műveletek</t>
  </si>
  <si>
    <t>B1151</t>
  </si>
  <si>
    <t>Működési célú költségvetési támogatások és kiegészítő támogatások</t>
  </si>
  <si>
    <t>Működési célú visszatérítendő támogatások</t>
  </si>
  <si>
    <t>B361</t>
  </si>
  <si>
    <t>Lövő  Község Önkormányzat és költségvetési szervei 2015. III.  negyedévi  kiadásai</t>
  </si>
  <si>
    <t>Béren kívüli juttatás (CAFETÉRIA-juttatás)</t>
  </si>
  <si>
    <t>Közlekedési költségtérítés</t>
  </si>
  <si>
    <t>Egyéb költségtérítés</t>
  </si>
  <si>
    <t>Foglalkoztatottak egyéb személyi juttatásai</t>
  </si>
  <si>
    <t>Irodaszer,nyomtatvány</t>
  </si>
  <si>
    <t>Nyomtatást segítő anyagok</t>
  </si>
  <si>
    <t>Táppénz hozzájárulás</t>
  </si>
  <si>
    <t>Költségvetési bevételek</t>
  </si>
  <si>
    <t>Szakmai anyagok beszerzése</t>
  </si>
  <si>
    <t>Fizetendő általános forgalmi adó</t>
  </si>
  <si>
    <t>Betegséggel kapcs. Ellátások</t>
  </si>
  <si>
    <t>Egyéb működési támogatás áh.kívülre- nonprofit társaságnak</t>
  </si>
  <si>
    <t>Egyéb működési támogatás áh.kívülre-egyéb civil szervezeteknek</t>
  </si>
  <si>
    <t>Egyéb működési támogatás áh.kívülre-háztartásoknak</t>
  </si>
  <si>
    <t>Egyéb tárgyi eszközök felújítása</t>
  </si>
  <si>
    <t>Felhalmozási célú átvett pénzeszközök</t>
  </si>
  <si>
    <t xml:space="preserve">Lövő Község Önkormányzat és költségvetési szervei 2015. III. negyedév  bevételei </t>
  </si>
  <si>
    <t>Lövő Község Önkormányzat és költségvetési szervei 2015. III. negyedévi kiadási</t>
  </si>
  <si>
    <t>K73</t>
  </si>
  <si>
    <t>B63</t>
  </si>
  <si>
    <t>Működési célú visszatér.támogatások ÁH-n kívülre</t>
  </si>
  <si>
    <t>Mód.ei. I.</t>
  </si>
  <si>
    <t>Mód.ei. II.</t>
  </si>
  <si>
    <t>9.sz.táblázat</t>
  </si>
  <si>
    <t>10.sz.táblázat</t>
  </si>
  <si>
    <t>11.sz.táblázat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</si>
</sst>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_-* #,##0_-;\-* #,##0_-;_-* &quot;-&quot;??_-;_-@_-"/>
  </numFmts>
  <fonts count="3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20"/>
      <color indexed="8"/>
      <name val="Calibri"/>
      <family val="2"/>
      <charset val="238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Times New Roman"/>
      <family val="1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136">
    <xf numFmtId="0" fontId="0" fillId="0" borderId="0" xfId="0"/>
    <xf numFmtId="0" fontId="4" fillId="2" borderId="0" xfId="0" applyFont="1" applyFill="1"/>
    <xf numFmtId="3" fontId="4" fillId="2" borderId="0" xfId="0" applyNumberFormat="1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1" fillId="2" borderId="1" xfId="0" applyFont="1" applyFill="1" applyBorder="1"/>
    <xf numFmtId="165" fontId="12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/>
    <xf numFmtId="166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3" fontId="0" fillId="0" borderId="0" xfId="0" applyNumberFormat="1"/>
    <xf numFmtId="3" fontId="6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/>
    <xf numFmtId="3" fontId="16" fillId="2" borderId="1" xfId="0" applyNumberFormat="1" applyFont="1" applyFill="1" applyBorder="1"/>
    <xf numFmtId="0" fontId="12" fillId="2" borderId="1" xfId="0" applyFont="1" applyFill="1" applyBorder="1" applyAlignment="1">
      <alignment horizontal="left" vertical="center"/>
    </xf>
    <xf numFmtId="3" fontId="17" fillId="2" borderId="1" xfId="0" applyNumberFormat="1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8" fillId="2" borderId="0" xfId="0" applyNumberFormat="1" applyFont="1" applyFill="1" applyBorder="1"/>
    <xf numFmtId="0" fontId="18" fillId="0" borderId="0" xfId="0" applyFont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0" fontId="2" fillId="3" borderId="1" xfId="0" applyFont="1" applyFill="1" applyBorder="1"/>
    <xf numFmtId="0" fontId="18" fillId="3" borderId="1" xfId="0" applyFont="1" applyFill="1" applyBorder="1" applyAlignment="1">
      <alignment vertical="center"/>
    </xf>
    <xf numFmtId="3" fontId="18" fillId="3" borderId="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/>
    <xf numFmtId="3" fontId="18" fillId="0" borderId="0" xfId="0" applyNumberFormat="1" applyFont="1" applyAlignment="1">
      <alignment vertical="center"/>
    </xf>
    <xf numFmtId="3" fontId="2" fillId="0" borderId="0" xfId="0" applyNumberFormat="1" applyFont="1"/>
    <xf numFmtId="0" fontId="0" fillId="2" borderId="1" xfId="0" applyFont="1" applyFill="1" applyBorder="1"/>
    <xf numFmtId="3" fontId="0" fillId="2" borderId="0" xfId="0" applyNumberFormat="1" applyFont="1" applyFill="1"/>
    <xf numFmtId="0" fontId="0" fillId="2" borderId="0" xfId="0" applyFont="1" applyFill="1"/>
    <xf numFmtId="0" fontId="2" fillId="4" borderId="1" xfId="0" applyFont="1" applyFill="1" applyBorder="1"/>
    <xf numFmtId="3" fontId="2" fillId="4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vertical="center"/>
    </xf>
    <xf numFmtId="0" fontId="19" fillId="0" borderId="0" xfId="0" applyFont="1"/>
    <xf numFmtId="3" fontId="20" fillId="2" borderId="1" xfId="0" applyNumberFormat="1" applyFont="1" applyFill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left" vertical="center"/>
    </xf>
    <xf numFmtId="0" fontId="0" fillId="2" borderId="1" xfId="0" applyFill="1" applyBorder="1"/>
    <xf numFmtId="3" fontId="23" fillId="3" borderId="1" xfId="0" applyNumberFormat="1" applyFont="1" applyFill="1" applyBorder="1"/>
    <xf numFmtId="0" fontId="24" fillId="0" borderId="0" xfId="0" applyFont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3" fontId="23" fillId="2" borderId="1" xfId="0" applyNumberFormat="1" applyFont="1" applyFill="1" applyBorder="1"/>
    <xf numFmtId="3" fontId="23" fillId="4" borderId="1" xfId="0" applyNumberFormat="1" applyFont="1" applyFill="1" applyBorder="1"/>
    <xf numFmtId="0" fontId="2" fillId="0" borderId="0" xfId="0" applyFont="1" applyAlignment="1">
      <alignment horizontal="right"/>
    </xf>
    <xf numFmtId="3" fontId="28" fillId="0" borderId="1" xfId="0" applyNumberFormat="1" applyFont="1" applyBorder="1"/>
    <xf numFmtId="3" fontId="25" fillId="4" borderId="1" xfId="0" applyNumberFormat="1" applyFont="1" applyFill="1" applyBorder="1"/>
    <xf numFmtId="3" fontId="28" fillId="2" borderId="1" xfId="0" applyNumberFormat="1" applyFont="1" applyFill="1" applyBorder="1"/>
    <xf numFmtId="3" fontId="25" fillId="3" borderId="1" xfId="0" applyNumberFormat="1" applyFont="1" applyFill="1" applyBorder="1"/>
    <xf numFmtId="3" fontId="29" fillId="4" borderId="1" xfId="0" applyNumberFormat="1" applyFont="1" applyFill="1" applyBorder="1"/>
    <xf numFmtId="3" fontId="29" fillId="3" borderId="1" xfId="0" applyNumberFormat="1" applyFont="1" applyFill="1" applyBorder="1"/>
    <xf numFmtId="168" fontId="28" fillId="0" borderId="1" xfId="1" applyNumberFormat="1" applyFont="1" applyBorder="1"/>
    <xf numFmtId="3" fontId="25" fillId="3" borderId="1" xfId="0" applyNumberFormat="1" applyFont="1" applyFill="1" applyBorder="1" applyAlignment="1">
      <alignment vertical="center"/>
    </xf>
    <xf numFmtId="3" fontId="28" fillId="0" borderId="3" xfId="0" applyNumberFormat="1" applyFont="1" applyBorder="1"/>
    <xf numFmtId="3" fontId="28" fillId="2" borderId="3" xfId="0" applyNumberFormat="1" applyFont="1" applyFill="1" applyBorder="1"/>
    <xf numFmtId="3" fontId="29" fillId="0" borderId="1" xfId="0" applyNumberFormat="1" applyFont="1" applyBorder="1" applyAlignment="1">
      <alignment horizontal="right"/>
    </xf>
    <xf numFmtId="3" fontId="29" fillId="0" borderId="1" xfId="0" applyNumberFormat="1" applyFont="1" applyBorder="1"/>
    <xf numFmtId="0" fontId="18" fillId="0" borderId="0" xfId="0" applyFont="1" applyAlignment="1">
      <alignment horizontal="right"/>
    </xf>
    <xf numFmtId="0" fontId="7" fillId="2" borderId="1" xfId="0" applyFont="1" applyFill="1" applyBorder="1"/>
    <xf numFmtId="0" fontId="30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/>
    <xf numFmtId="3" fontId="8" fillId="2" borderId="5" xfId="0" applyNumberFormat="1" applyFont="1" applyFill="1" applyBorder="1"/>
    <xf numFmtId="3" fontId="4" fillId="2" borderId="0" xfId="0" applyNumberFormat="1" applyFont="1" applyFill="1" applyBorder="1"/>
    <xf numFmtId="3" fontId="0" fillId="0" borderId="0" xfId="0" applyNumberFormat="1" applyFont="1"/>
    <xf numFmtId="3" fontId="10" fillId="2" borderId="5" xfId="0" applyNumberFormat="1" applyFont="1" applyFill="1" applyBorder="1" applyAlignment="1">
      <alignment horizontal="right" vertical="center"/>
    </xf>
    <xf numFmtId="0" fontId="21" fillId="2" borderId="1" xfId="0" applyFont="1" applyFill="1" applyBorder="1"/>
    <xf numFmtId="3" fontId="21" fillId="2" borderId="1" xfId="0" applyNumberFormat="1" applyFont="1" applyFill="1" applyBorder="1"/>
    <xf numFmtId="0" fontId="21" fillId="0" borderId="1" xfId="0" applyFont="1" applyFill="1" applyBorder="1"/>
    <xf numFmtId="3" fontId="31" fillId="0" borderId="1" xfId="0" applyNumberFormat="1" applyFont="1" applyFill="1" applyBorder="1"/>
    <xf numFmtId="3" fontId="21" fillId="0" borderId="1" xfId="0" applyNumberFormat="1" applyFont="1" applyFill="1" applyBorder="1"/>
    <xf numFmtId="3" fontId="32" fillId="0" borderId="1" xfId="0" applyNumberFormat="1" applyFont="1" applyFill="1" applyBorder="1"/>
    <xf numFmtId="0" fontId="33" fillId="4" borderId="1" xfId="0" applyFont="1" applyFill="1" applyBorder="1"/>
    <xf numFmtId="3" fontId="33" fillId="4" borderId="1" xfId="0" applyNumberFormat="1" applyFont="1" applyFill="1" applyBorder="1"/>
    <xf numFmtId="3" fontId="34" fillId="4" borderId="1" xfId="0" applyNumberFormat="1" applyFont="1" applyFill="1" applyBorder="1"/>
    <xf numFmtId="3" fontId="24" fillId="0" borderId="1" xfId="0" applyNumberFormat="1" applyFont="1" applyFill="1" applyBorder="1"/>
    <xf numFmtId="3" fontId="24" fillId="0" borderId="1" xfId="0" applyNumberFormat="1" applyFont="1" applyBorder="1"/>
    <xf numFmtId="167" fontId="13" fillId="2" borderId="6" xfId="0" applyNumberFormat="1" applyFont="1" applyFill="1" applyBorder="1" applyAlignment="1"/>
    <xf numFmtId="167" fontId="0" fillId="0" borderId="6" xfId="0" applyNumberFormat="1" applyBorder="1" applyAlignment="1"/>
    <xf numFmtId="0" fontId="2" fillId="0" borderId="1" xfId="0" applyFont="1" applyFill="1" applyBorder="1"/>
    <xf numFmtId="3" fontId="25" fillId="0" borderId="1" xfId="0" applyNumberFormat="1" applyFont="1" applyFill="1" applyBorder="1"/>
    <xf numFmtId="3" fontId="25" fillId="0" borderId="3" xfId="0" applyNumberFormat="1" applyFont="1" applyFill="1" applyBorder="1"/>
    <xf numFmtId="3" fontId="29" fillId="0" borderId="1" xfId="0" applyNumberFormat="1" applyFont="1" applyFill="1" applyBorder="1"/>
    <xf numFmtId="0" fontId="0" fillId="5" borderId="1" xfId="0" applyFill="1" applyBorder="1"/>
    <xf numFmtId="3" fontId="0" fillId="5" borderId="1" xfId="0" applyNumberFormat="1" applyFill="1" applyBorder="1"/>
    <xf numFmtId="3" fontId="23" fillId="5" borderId="1" xfId="0" applyNumberFormat="1" applyFont="1" applyFill="1" applyBorder="1"/>
    <xf numFmtId="168" fontId="27" fillId="0" borderId="1" xfId="1" applyNumberFormat="1" applyFont="1" applyBorder="1" applyAlignment="1"/>
    <xf numFmtId="168" fontId="27" fillId="0" borderId="3" xfId="1" applyNumberFormat="1" applyFont="1" applyBorder="1" applyAlignment="1"/>
    <xf numFmtId="168" fontId="29" fillId="0" borderId="1" xfId="0" applyNumberFormat="1" applyFont="1" applyBorder="1" applyAlignment="1"/>
    <xf numFmtId="0" fontId="4" fillId="2" borderId="6" xfId="0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" fillId="0" borderId="1" xfId="0" applyFont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J134"/>
  <sheetViews>
    <sheetView tabSelected="1" workbookViewId="0">
      <selection activeCell="E47" sqref="E47"/>
    </sheetView>
  </sheetViews>
  <sheetFormatPr defaultRowHeight="15"/>
  <cols>
    <col min="1" max="1" width="49.42578125" customWidth="1"/>
    <col min="2" max="2" width="12.85546875" customWidth="1"/>
    <col min="3" max="3" width="12" customWidth="1"/>
    <col min="4" max="5" width="11.140625" customWidth="1"/>
    <col min="6" max="6" width="13.140625" customWidth="1"/>
  </cols>
  <sheetData>
    <row r="2" spans="1:9" ht="1.5" customHeight="1"/>
    <row r="3" spans="1:9" ht="16.5" customHeight="1">
      <c r="A3" s="120" t="s">
        <v>354</v>
      </c>
      <c r="B3" s="120"/>
      <c r="C3" s="120"/>
      <c r="D3" s="120"/>
      <c r="E3" s="120"/>
      <c r="F3" s="120"/>
    </row>
    <row r="4" spans="1:9" ht="16.5" customHeight="1">
      <c r="A4" s="121" t="s">
        <v>285</v>
      </c>
      <c r="B4" s="121"/>
      <c r="C4" s="121"/>
      <c r="D4" s="121"/>
      <c r="E4" s="121"/>
      <c r="F4" s="121"/>
    </row>
    <row r="5" spans="1:9" ht="2.25" customHeight="1">
      <c r="A5" s="1"/>
      <c r="B5" s="1"/>
      <c r="C5" s="1"/>
      <c r="D5" s="1"/>
      <c r="E5" s="1"/>
      <c r="F5" s="2"/>
    </row>
    <row r="6" spans="1:9" ht="2.25" customHeight="1">
      <c r="A6" s="1"/>
      <c r="B6" s="1"/>
      <c r="C6" s="1"/>
      <c r="D6" s="1"/>
      <c r="E6" s="1"/>
      <c r="F6" s="2"/>
    </row>
    <row r="7" spans="1:9">
      <c r="A7" s="119" t="s">
        <v>360</v>
      </c>
      <c r="B7" s="119"/>
      <c r="C7" s="119"/>
      <c r="D7" s="119"/>
      <c r="E7" s="119"/>
      <c r="F7" s="119"/>
    </row>
    <row r="8" spans="1:9" ht="24" customHeight="1">
      <c r="A8" s="3" t="s">
        <v>0</v>
      </c>
      <c r="B8" s="4" t="s">
        <v>1</v>
      </c>
      <c r="C8" s="31" t="s">
        <v>248</v>
      </c>
      <c r="D8" s="31" t="s">
        <v>358</v>
      </c>
      <c r="E8" s="31" t="s">
        <v>359</v>
      </c>
      <c r="F8" s="31" t="s">
        <v>299</v>
      </c>
      <c r="G8" s="90" t="s">
        <v>316</v>
      </c>
      <c r="H8" s="90" t="s">
        <v>317</v>
      </c>
      <c r="I8" s="90" t="s">
        <v>318</v>
      </c>
    </row>
    <row r="9" spans="1:9" ht="15.75" customHeight="1">
      <c r="A9" s="5" t="s">
        <v>2</v>
      </c>
      <c r="B9" s="6" t="s">
        <v>3</v>
      </c>
      <c r="C9" s="32">
        <v>57325</v>
      </c>
      <c r="D9" s="32">
        <v>60961</v>
      </c>
      <c r="E9" s="32">
        <v>62500</v>
      </c>
      <c r="F9" s="32">
        <f>SUM(G9:I9)</f>
        <v>46600</v>
      </c>
      <c r="G9">
        <v>7895</v>
      </c>
      <c r="H9" s="91">
        <v>22805</v>
      </c>
      <c r="I9" s="91">
        <v>15900</v>
      </c>
    </row>
    <row r="10" spans="1:9" ht="18.75" customHeight="1">
      <c r="A10" s="7" t="s">
        <v>4</v>
      </c>
      <c r="B10" s="6" t="s">
        <v>5</v>
      </c>
      <c r="C10" s="32">
        <v>4655</v>
      </c>
      <c r="D10" s="32">
        <v>4339</v>
      </c>
      <c r="E10" s="32">
        <v>4339</v>
      </c>
      <c r="F10" s="32">
        <f>SUM(G10:I10)</f>
        <v>3327</v>
      </c>
      <c r="G10">
        <v>3327</v>
      </c>
    </row>
    <row r="11" spans="1:9" ht="15.75" customHeight="1">
      <c r="A11" s="8" t="s">
        <v>6</v>
      </c>
      <c r="B11" s="9" t="s">
        <v>7</v>
      </c>
      <c r="C11" s="10">
        <f>SUM(C9:C10)</f>
        <v>61980</v>
      </c>
      <c r="D11" s="10">
        <f>SUM(D9:D10)</f>
        <v>65300</v>
      </c>
      <c r="E11" s="10">
        <v>66839</v>
      </c>
      <c r="F11" s="10">
        <f>SUM(F9:F10)</f>
        <v>49927</v>
      </c>
      <c r="G11">
        <f>SUM(G9:G10)</f>
        <v>11222</v>
      </c>
      <c r="H11" s="30">
        <f>SUM(H9:H10)</f>
        <v>22805</v>
      </c>
      <c r="I11" s="30">
        <f>SUM(I9:I10)</f>
        <v>15900</v>
      </c>
    </row>
    <row r="12" spans="1:9" ht="28.5">
      <c r="A12" s="11" t="s">
        <v>8</v>
      </c>
      <c r="B12" s="9" t="s">
        <v>9</v>
      </c>
      <c r="C12" s="10">
        <v>16908</v>
      </c>
      <c r="D12" s="10">
        <v>17143</v>
      </c>
      <c r="E12" s="10">
        <v>17468</v>
      </c>
      <c r="F12" s="10">
        <f>SUM(G12:I12)</f>
        <v>12532</v>
      </c>
      <c r="G12">
        <v>2839</v>
      </c>
      <c r="H12" s="92">
        <v>6218</v>
      </c>
      <c r="I12" s="92">
        <v>3475</v>
      </c>
    </row>
    <row r="13" spans="1:9" ht="19.5" customHeight="1">
      <c r="A13" s="7" t="s">
        <v>10</v>
      </c>
      <c r="B13" s="6" t="s">
        <v>11</v>
      </c>
      <c r="C13" s="32">
        <v>10014</v>
      </c>
      <c r="D13" s="32">
        <v>9814</v>
      </c>
      <c r="E13" s="32">
        <v>9769</v>
      </c>
      <c r="F13" s="32">
        <f>SUM(G13:I13)</f>
        <v>3062</v>
      </c>
      <c r="G13">
        <v>1587</v>
      </c>
      <c r="H13" s="91">
        <v>823</v>
      </c>
      <c r="I13" s="91">
        <v>652</v>
      </c>
    </row>
    <row r="14" spans="1:9" ht="20.25" customHeight="1">
      <c r="A14" s="7" t="s">
        <v>12</v>
      </c>
      <c r="B14" s="6" t="s">
        <v>13</v>
      </c>
      <c r="C14" s="32">
        <v>1550</v>
      </c>
      <c r="D14" s="32">
        <v>1750</v>
      </c>
      <c r="E14" s="32">
        <v>1795</v>
      </c>
      <c r="F14" s="32">
        <f>SUM(G14:I14)</f>
        <v>762</v>
      </c>
      <c r="G14">
        <v>405</v>
      </c>
      <c r="H14" s="91">
        <v>88</v>
      </c>
      <c r="I14" s="91">
        <v>269</v>
      </c>
    </row>
    <row r="15" spans="1:9" ht="18.75" customHeight="1">
      <c r="A15" s="7" t="s">
        <v>14</v>
      </c>
      <c r="B15" s="6" t="s">
        <v>286</v>
      </c>
      <c r="C15" s="32">
        <v>64506</v>
      </c>
      <c r="D15" s="32">
        <v>64192</v>
      </c>
      <c r="E15" s="32">
        <v>64413</v>
      </c>
      <c r="F15" s="32">
        <f>SUM(G15:I15)</f>
        <v>40161</v>
      </c>
      <c r="G15">
        <v>32546</v>
      </c>
      <c r="H15" s="91">
        <v>5740</v>
      </c>
      <c r="I15" s="91">
        <v>1875</v>
      </c>
    </row>
    <row r="16" spans="1:9" hidden="1">
      <c r="A16" s="7" t="s">
        <v>15</v>
      </c>
      <c r="B16" s="6" t="s">
        <v>16</v>
      </c>
      <c r="C16" s="32"/>
      <c r="D16" s="32"/>
      <c r="E16" s="32"/>
      <c r="F16" s="32"/>
    </row>
    <row r="17" spans="1:9" hidden="1">
      <c r="A17" s="7" t="s">
        <v>17</v>
      </c>
      <c r="B17" s="6" t="s">
        <v>18</v>
      </c>
      <c r="C17" s="32"/>
      <c r="D17" s="32"/>
      <c r="E17" s="32"/>
      <c r="F17" s="32"/>
    </row>
    <row r="18" spans="1:9" ht="23.25" customHeight="1">
      <c r="A18" s="11" t="s">
        <v>19</v>
      </c>
      <c r="B18" s="9" t="s">
        <v>20</v>
      </c>
      <c r="C18" s="10">
        <f t="shared" ref="C18:I18" si="0">SUM(C13:C15)</f>
        <v>76070</v>
      </c>
      <c r="D18" s="10">
        <f t="shared" si="0"/>
        <v>75756</v>
      </c>
      <c r="E18" s="10">
        <f t="shared" si="0"/>
        <v>75977</v>
      </c>
      <c r="F18" s="10">
        <f t="shared" si="0"/>
        <v>43985</v>
      </c>
      <c r="G18">
        <f t="shared" si="0"/>
        <v>34538</v>
      </c>
      <c r="H18" s="30">
        <f t="shared" si="0"/>
        <v>6651</v>
      </c>
      <c r="I18" s="30">
        <f t="shared" si="0"/>
        <v>2796</v>
      </c>
    </row>
    <row r="19" spans="1:9" hidden="1">
      <c r="A19" s="12" t="s">
        <v>21</v>
      </c>
      <c r="B19" s="6" t="s">
        <v>22</v>
      </c>
      <c r="C19" s="32"/>
      <c r="D19" s="32"/>
      <c r="E19" s="32"/>
      <c r="F19" s="32"/>
    </row>
    <row r="20" spans="1:9" hidden="1">
      <c r="A20" s="12" t="s">
        <v>23</v>
      </c>
      <c r="B20" s="6" t="s">
        <v>24</v>
      </c>
      <c r="C20" s="32"/>
      <c r="D20" s="32"/>
      <c r="E20" s="32"/>
      <c r="F20" s="32"/>
    </row>
    <row r="21" spans="1:9" hidden="1">
      <c r="A21" s="12" t="s">
        <v>25</v>
      </c>
      <c r="B21" s="6" t="s">
        <v>26</v>
      </c>
      <c r="C21" s="32"/>
      <c r="D21" s="32"/>
      <c r="E21" s="32"/>
      <c r="F21" s="32"/>
    </row>
    <row r="22" spans="1:9" ht="25.5" hidden="1">
      <c r="A22" s="12" t="s">
        <v>27</v>
      </c>
      <c r="B22" s="6" t="s">
        <v>28</v>
      </c>
      <c r="C22" s="32"/>
      <c r="D22" s="32"/>
      <c r="E22" s="32"/>
      <c r="F22" s="32"/>
    </row>
    <row r="23" spans="1:9" hidden="1">
      <c r="A23" s="12" t="s">
        <v>29</v>
      </c>
      <c r="B23" s="6" t="s">
        <v>30</v>
      </c>
      <c r="C23" s="32"/>
      <c r="D23" s="32"/>
      <c r="E23" s="32"/>
      <c r="F23" s="32"/>
    </row>
    <row r="24" spans="1:9" hidden="1">
      <c r="A24" s="12" t="s">
        <v>31</v>
      </c>
      <c r="B24" s="6" t="s">
        <v>32</v>
      </c>
      <c r="C24" s="32"/>
      <c r="D24" s="32"/>
      <c r="E24" s="32"/>
      <c r="F24" s="32"/>
    </row>
    <row r="25" spans="1:9" hidden="1">
      <c r="A25" s="12" t="s">
        <v>33</v>
      </c>
      <c r="B25" s="6" t="s">
        <v>34</v>
      </c>
      <c r="C25" s="32"/>
      <c r="D25" s="32"/>
      <c r="E25" s="32"/>
      <c r="F25" s="32"/>
    </row>
    <row r="26" spans="1:9" ht="18.75" customHeight="1">
      <c r="A26" s="12" t="s">
        <v>35</v>
      </c>
      <c r="B26" s="6" t="s">
        <v>287</v>
      </c>
      <c r="C26" s="32">
        <v>4266</v>
      </c>
      <c r="D26" s="32">
        <v>4939</v>
      </c>
      <c r="E26" s="32">
        <v>5008</v>
      </c>
      <c r="F26" s="32">
        <f>SUM(G26)</f>
        <v>2554</v>
      </c>
      <c r="G26">
        <v>2554</v>
      </c>
    </row>
    <row r="27" spans="1:9" ht="21" customHeight="1">
      <c r="A27" s="13" t="s">
        <v>36</v>
      </c>
      <c r="B27" s="9" t="s">
        <v>37</v>
      </c>
      <c r="C27" s="10">
        <v>4266</v>
      </c>
      <c r="D27" s="10">
        <f>SUM(D26)</f>
        <v>4939</v>
      </c>
      <c r="E27" s="10">
        <v>5008</v>
      </c>
      <c r="F27" s="10">
        <f>SUM(F26)</f>
        <v>2554</v>
      </c>
      <c r="G27">
        <v>2554</v>
      </c>
    </row>
    <row r="28" spans="1:9" hidden="1">
      <c r="A28" s="14" t="s">
        <v>38</v>
      </c>
      <c r="B28" s="6" t="s">
        <v>39</v>
      </c>
      <c r="C28" s="32"/>
      <c r="D28" s="32"/>
      <c r="E28" s="32"/>
      <c r="F28" s="32"/>
    </row>
    <row r="29" spans="1:9" hidden="1">
      <c r="A29" s="14" t="s">
        <v>40</v>
      </c>
      <c r="B29" s="6" t="s">
        <v>41</v>
      </c>
      <c r="C29" s="32"/>
      <c r="D29" s="32"/>
      <c r="E29" s="32"/>
      <c r="F29" s="32"/>
    </row>
    <row r="30" spans="1:9" ht="25.5" hidden="1">
      <c r="A30" s="14" t="s">
        <v>42</v>
      </c>
      <c r="B30" s="6" t="s">
        <v>43</v>
      </c>
      <c r="C30" s="32"/>
      <c r="D30" s="32"/>
      <c r="E30" s="32"/>
      <c r="F30" s="32"/>
    </row>
    <row r="31" spans="1:9" ht="25.5" hidden="1">
      <c r="A31" s="14" t="s">
        <v>44</v>
      </c>
      <c r="B31" s="6" t="s">
        <v>45</v>
      </c>
      <c r="C31" s="32"/>
      <c r="D31" s="32"/>
      <c r="E31" s="32"/>
      <c r="F31" s="32"/>
    </row>
    <row r="32" spans="1:9">
      <c r="A32" s="14" t="s">
        <v>40</v>
      </c>
      <c r="B32" s="6" t="s">
        <v>41</v>
      </c>
      <c r="C32" s="32"/>
      <c r="D32" s="32">
        <v>442</v>
      </c>
      <c r="E32" s="32">
        <v>442</v>
      </c>
      <c r="F32" s="32">
        <v>442</v>
      </c>
      <c r="G32">
        <v>442</v>
      </c>
    </row>
    <row r="33" spans="1:9">
      <c r="A33" s="14" t="s">
        <v>46</v>
      </c>
      <c r="B33" s="6" t="s">
        <v>47</v>
      </c>
      <c r="C33" s="32">
        <v>17052</v>
      </c>
      <c r="D33" s="32">
        <v>19558</v>
      </c>
      <c r="E33" s="32">
        <v>22009</v>
      </c>
      <c r="F33" s="32">
        <v>14283</v>
      </c>
      <c r="G33">
        <v>14283</v>
      </c>
    </row>
    <row r="34" spans="1:9" ht="25.5" hidden="1">
      <c r="A34" s="14" t="s">
        <v>48</v>
      </c>
      <c r="B34" s="6" t="s">
        <v>49</v>
      </c>
      <c r="C34" s="32"/>
      <c r="D34" s="32"/>
      <c r="E34" s="32"/>
      <c r="F34" s="32"/>
    </row>
    <row r="35" spans="1:9" ht="25.5" hidden="1">
      <c r="A35" s="14" t="s">
        <v>50</v>
      </c>
      <c r="B35" s="6" t="s">
        <v>51</v>
      </c>
      <c r="C35" s="32"/>
      <c r="D35" s="32"/>
      <c r="E35" s="32"/>
      <c r="F35" s="32"/>
    </row>
    <row r="36" spans="1:9" hidden="1">
      <c r="A36" s="14" t="s">
        <v>52</v>
      </c>
      <c r="B36" s="6" t="s">
        <v>53</v>
      </c>
      <c r="C36" s="32"/>
      <c r="D36" s="32"/>
      <c r="E36" s="32"/>
      <c r="F36" s="32"/>
    </row>
    <row r="37" spans="1:9" hidden="1">
      <c r="A37" s="15" t="s">
        <v>54</v>
      </c>
      <c r="B37" s="6" t="s">
        <v>55</v>
      </c>
      <c r="C37" s="32"/>
      <c r="D37" s="32"/>
      <c r="E37" s="32"/>
      <c r="F37" s="32"/>
    </row>
    <row r="38" spans="1:9">
      <c r="A38" s="15" t="s">
        <v>357</v>
      </c>
      <c r="B38" s="6" t="s">
        <v>51</v>
      </c>
      <c r="C38" s="32"/>
      <c r="D38" s="32"/>
      <c r="E38" s="32">
        <v>2613</v>
      </c>
      <c r="F38" s="32">
        <v>2613</v>
      </c>
      <c r="G38">
        <v>2613</v>
      </c>
    </row>
    <row r="39" spans="1:9">
      <c r="A39" s="14" t="s">
        <v>56</v>
      </c>
      <c r="B39" s="6" t="s">
        <v>57</v>
      </c>
      <c r="C39" s="32">
        <v>45168</v>
      </c>
      <c r="D39" s="32">
        <v>46488</v>
      </c>
      <c r="E39" s="32">
        <v>46488</v>
      </c>
      <c r="F39" s="32">
        <f>SUM(G39:I39)</f>
        <v>38182</v>
      </c>
      <c r="G39">
        <v>38182</v>
      </c>
      <c r="I39" s="30"/>
    </row>
    <row r="40" spans="1:9" ht="21" customHeight="1">
      <c r="A40" s="15" t="s">
        <v>58</v>
      </c>
      <c r="B40" s="6" t="s">
        <v>59</v>
      </c>
      <c r="C40" s="32">
        <v>15699</v>
      </c>
      <c r="D40" s="32">
        <v>9164</v>
      </c>
      <c r="E40" s="32">
        <v>47797</v>
      </c>
      <c r="F40" s="32"/>
    </row>
    <row r="41" spans="1:9" ht="16.5" customHeight="1">
      <c r="A41" s="13" t="s">
        <v>60</v>
      </c>
      <c r="B41" s="9" t="s">
        <v>61</v>
      </c>
      <c r="C41" s="10">
        <f>SUM(C33:C40)</f>
        <v>77919</v>
      </c>
      <c r="D41" s="10">
        <f>SUM(D32:D40)</f>
        <v>75652</v>
      </c>
      <c r="E41" s="10">
        <f>SUM(E32:E40)</f>
        <v>119349</v>
      </c>
      <c r="F41" s="10">
        <f>SUM(F32:F40)</f>
        <v>55520</v>
      </c>
      <c r="G41">
        <f>SUM(G32:G40)</f>
        <v>55520</v>
      </c>
    </row>
    <row r="42" spans="1:9" ht="21" customHeight="1">
      <c r="A42" s="16" t="s">
        <v>62</v>
      </c>
      <c r="B42" s="17"/>
      <c r="C42" s="18"/>
      <c r="D42" s="18"/>
      <c r="E42" s="18"/>
      <c r="F42" s="18"/>
    </row>
    <row r="43" spans="1:9" ht="14.25" customHeight="1">
      <c r="A43" s="87" t="s">
        <v>300</v>
      </c>
      <c r="B43" s="6" t="s">
        <v>319</v>
      </c>
      <c r="C43" s="32"/>
      <c r="D43" s="32">
        <v>100</v>
      </c>
      <c r="E43" s="32">
        <v>100</v>
      </c>
      <c r="F43" s="32">
        <v>62</v>
      </c>
      <c r="G43">
        <v>62</v>
      </c>
    </row>
    <row r="44" spans="1:9" ht="19.5" customHeight="1">
      <c r="A44" s="19" t="s">
        <v>63</v>
      </c>
      <c r="B44" s="6" t="s">
        <v>64</v>
      </c>
      <c r="C44" s="32">
        <v>133748</v>
      </c>
      <c r="D44" s="32">
        <v>79027</v>
      </c>
      <c r="E44" s="32">
        <v>79027</v>
      </c>
      <c r="F44" s="32">
        <f>SUM(G44:I44)</f>
        <v>24193</v>
      </c>
      <c r="G44">
        <v>24193</v>
      </c>
    </row>
    <row r="45" spans="1:9" ht="19.5" customHeight="1">
      <c r="A45" s="19" t="s">
        <v>65</v>
      </c>
      <c r="B45" s="6" t="s">
        <v>66</v>
      </c>
      <c r="C45" s="32">
        <v>1400</v>
      </c>
      <c r="D45" s="32">
        <v>1400</v>
      </c>
      <c r="E45" s="32">
        <v>1400</v>
      </c>
      <c r="F45" s="32"/>
    </row>
    <row r="46" spans="1:9" ht="23.25" customHeight="1">
      <c r="A46" s="19" t="s">
        <v>67</v>
      </c>
      <c r="B46" s="6" t="s">
        <v>68</v>
      </c>
      <c r="C46" s="32">
        <v>1153</v>
      </c>
      <c r="D46" s="32">
        <v>8239</v>
      </c>
      <c r="E46" s="32">
        <v>8239</v>
      </c>
      <c r="F46" s="32">
        <f>SUM(G46:I46)</f>
        <v>1043</v>
      </c>
      <c r="G46">
        <v>447</v>
      </c>
      <c r="H46" s="91">
        <v>596</v>
      </c>
    </row>
    <row r="47" spans="1:9" ht="27" customHeight="1">
      <c r="A47" s="20" t="s">
        <v>69</v>
      </c>
      <c r="B47" s="6" t="s">
        <v>70</v>
      </c>
      <c r="C47" s="32">
        <v>36808</v>
      </c>
      <c r="D47" s="32">
        <v>38722</v>
      </c>
      <c r="E47" s="32">
        <v>38722</v>
      </c>
      <c r="F47" s="32">
        <f>SUM(G47:I47)</f>
        <v>6361</v>
      </c>
      <c r="G47">
        <v>6200</v>
      </c>
      <c r="H47" s="91">
        <v>161</v>
      </c>
    </row>
    <row r="48" spans="1:9" ht="21.75" customHeight="1">
      <c r="A48" s="21" t="s">
        <v>71</v>
      </c>
      <c r="B48" s="9" t="s">
        <v>72</v>
      </c>
      <c r="C48" s="10">
        <f>SUM(C44:C47)</f>
        <v>173109</v>
      </c>
      <c r="D48" s="10">
        <f>SUM(D43:D47)</f>
        <v>127488</v>
      </c>
      <c r="E48" s="10">
        <v>127488</v>
      </c>
      <c r="F48" s="10">
        <f>SUM(F43:F47)</f>
        <v>31659</v>
      </c>
      <c r="G48">
        <f>SUM(G43:G47)</f>
        <v>30902</v>
      </c>
      <c r="H48">
        <f>SUM(H43:H47)</f>
        <v>757</v>
      </c>
    </row>
    <row r="49" spans="1:9" ht="19.5" customHeight="1">
      <c r="A49" s="12" t="s">
        <v>73</v>
      </c>
      <c r="B49" s="6" t="s">
        <v>74</v>
      </c>
      <c r="C49" s="32">
        <v>121007</v>
      </c>
      <c r="D49" s="32">
        <v>106648</v>
      </c>
      <c r="E49" s="32">
        <v>115653</v>
      </c>
      <c r="F49" s="32">
        <v>2655</v>
      </c>
      <c r="G49">
        <v>2655</v>
      </c>
    </row>
    <row r="50" spans="1:9" ht="19.5" customHeight="1">
      <c r="A50" s="12"/>
      <c r="B50" s="6" t="s">
        <v>355</v>
      </c>
      <c r="C50" s="32"/>
      <c r="D50" s="32"/>
      <c r="E50" s="32">
        <v>5354</v>
      </c>
      <c r="F50" s="32">
        <v>5354</v>
      </c>
      <c r="G50">
        <v>5354</v>
      </c>
    </row>
    <row r="51" spans="1:9">
      <c r="A51" s="12" t="s">
        <v>75</v>
      </c>
      <c r="B51" s="6" t="s">
        <v>76</v>
      </c>
      <c r="C51" s="32">
        <v>32672</v>
      </c>
      <c r="D51" s="32">
        <v>32672</v>
      </c>
      <c r="E51" s="32">
        <v>32672</v>
      </c>
      <c r="F51" s="32">
        <v>2162</v>
      </c>
      <c r="G51">
        <v>2162</v>
      </c>
    </row>
    <row r="52" spans="1:9" ht="21.75" customHeight="1">
      <c r="A52" s="13" t="s">
        <v>77</v>
      </c>
      <c r="B52" s="9" t="s">
        <v>78</v>
      </c>
      <c r="C52" s="10">
        <f>SUM(C49:C51)</f>
        <v>153679</v>
      </c>
      <c r="D52" s="10">
        <f>SUM(D49:D51)</f>
        <v>139320</v>
      </c>
      <c r="E52" s="10">
        <v>153679</v>
      </c>
      <c r="F52" s="41">
        <v>10171</v>
      </c>
      <c r="G52">
        <f>SUM(G49:G51)</f>
        <v>10171</v>
      </c>
    </row>
    <row r="53" spans="1:9" ht="21.75" customHeight="1">
      <c r="A53" s="88" t="s">
        <v>301</v>
      </c>
      <c r="B53" s="89" t="s">
        <v>302</v>
      </c>
      <c r="C53" s="32"/>
      <c r="D53" s="32">
        <v>14621</v>
      </c>
      <c r="E53" s="32">
        <v>14621</v>
      </c>
      <c r="F53" s="32">
        <v>14621</v>
      </c>
      <c r="G53">
        <v>14621</v>
      </c>
    </row>
    <row r="54" spans="1:9" ht="21.75" customHeight="1">
      <c r="A54" s="88" t="s">
        <v>303</v>
      </c>
      <c r="B54" s="89" t="s">
        <v>304</v>
      </c>
      <c r="C54" s="32"/>
      <c r="D54" s="32">
        <v>14359</v>
      </c>
      <c r="E54" s="32"/>
      <c r="F54" s="32"/>
    </row>
    <row r="55" spans="1:9" ht="20.25" customHeight="1">
      <c r="A55" s="12" t="s">
        <v>79</v>
      </c>
      <c r="B55" s="6" t="s">
        <v>80</v>
      </c>
      <c r="C55" s="32">
        <v>600</v>
      </c>
      <c r="D55" s="32">
        <v>600</v>
      </c>
      <c r="E55" s="32">
        <v>600</v>
      </c>
      <c r="F55" s="32"/>
    </row>
    <row r="56" spans="1:9" ht="18" customHeight="1">
      <c r="A56" s="12" t="s">
        <v>305</v>
      </c>
      <c r="B56" s="6" t="s">
        <v>306</v>
      </c>
      <c r="C56" s="32"/>
      <c r="D56" s="32">
        <v>6038</v>
      </c>
      <c r="E56" s="32">
        <v>20398</v>
      </c>
      <c r="F56" s="32">
        <v>20397</v>
      </c>
      <c r="G56">
        <v>20397</v>
      </c>
    </row>
    <row r="57" spans="1:9" ht="21.75" customHeight="1">
      <c r="A57" s="13" t="s">
        <v>81</v>
      </c>
      <c r="B57" s="9" t="s">
        <v>82</v>
      </c>
      <c r="C57" s="10">
        <f>SUM(C55)</f>
        <v>600</v>
      </c>
      <c r="D57" s="10">
        <f>SUM(D53:D56)</f>
        <v>35618</v>
      </c>
      <c r="E57" s="10">
        <f>SUM(E53:E56)</f>
        <v>35619</v>
      </c>
      <c r="F57" s="10">
        <f>SUM(F53:F56)</f>
        <v>35018</v>
      </c>
      <c r="G57">
        <f>SUM(G53:G56)</f>
        <v>35018</v>
      </c>
    </row>
    <row r="58" spans="1:9" ht="17.25" customHeight="1">
      <c r="A58" s="16" t="s">
        <v>83</v>
      </c>
      <c r="B58" s="17"/>
      <c r="C58" s="18"/>
      <c r="D58" s="18"/>
      <c r="E58" s="18"/>
      <c r="F58" s="18"/>
    </row>
    <row r="59" spans="1:9" ht="24" customHeight="1">
      <c r="A59" s="27" t="s">
        <v>85</v>
      </c>
      <c r="B59" s="28" t="s">
        <v>86</v>
      </c>
      <c r="C59" s="61"/>
      <c r="D59" s="61">
        <v>42106</v>
      </c>
      <c r="E59" s="61">
        <v>42106</v>
      </c>
      <c r="F59" s="61">
        <v>42106</v>
      </c>
      <c r="G59">
        <v>101685</v>
      </c>
      <c r="H59" s="95">
        <v>-36081</v>
      </c>
      <c r="I59" s="95">
        <v>-23498</v>
      </c>
    </row>
    <row r="60" spans="1:9" ht="30" customHeight="1">
      <c r="A60" s="29" t="s">
        <v>87</v>
      </c>
      <c r="B60" s="29"/>
      <c r="C60" s="33">
        <f>SUM(C11+C12+C18+C27+C41+C48+C52+C57+C59)</f>
        <v>564531</v>
      </c>
      <c r="D60" s="33">
        <f>SUM(D11+D12+D18+D27+D41+D48+D52+D57+D59)</f>
        <v>583322</v>
      </c>
      <c r="E60" s="33">
        <v>643533</v>
      </c>
      <c r="F60" s="33">
        <f>SUM(F11+F12+F18+F27+F41+F48+F52+F57+F59)</f>
        <v>283472</v>
      </c>
      <c r="G60">
        <f>SUM(G11+G12+G18+G27+G41+G48+G52+G57+G59)</f>
        <v>284449</v>
      </c>
      <c r="H60" s="30">
        <f>SUM(H11+H12+H18+H27+H41+H48+H52+H57+H59)</f>
        <v>350</v>
      </c>
      <c r="I60" s="30">
        <f>SUM(I11+I12+I18+I27+I41+I48+I52+I57+I59)</f>
        <v>-1327</v>
      </c>
    </row>
    <row r="61" spans="1:9" ht="30" customHeight="1">
      <c r="A61" s="37"/>
      <c r="B61" s="37"/>
      <c r="C61" s="38"/>
    </row>
    <row r="62" spans="1:9" ht="30" customHeight="1">
      <c r="A62" s="107">
        <v>0.5</v>
      </c>
      <c r="B62" s="108"/>
      <c r="C62" s="108"/>
    </row>
    <row r="63" spans="1:9" ht="26.25">
      <c r="A63" s="3" t="s">
        <v>0</v>
      </c>
      <c r="B63" s="4" t="s">
        <v>88</v>
      </c>
      <c r="C63" s="59" t="s">
        <v>248</v>
      </c>
      <c r="D63" s="59" t="s">
        <v>298</v>
      </c>
      <c r="E63" s="59"/>
      <c r="F63" s="59" t="s">
        <v>299</v>
      </c>
    </row>
    <row r="64" spans="1:9" ht="19.5" customHeight="1">
      <c r="A64" s="7" t="s">
        <v>89</v>
      </c>
      <c r="B64" s="20" t="s">
        <v>90</v>
      </c>
      <c r="C64" s="32">
        <v>66632</v>
      </c>
      <c r="D64" s="32">
        <v>82400</v>
      </c>
      <c r="E64" s="32">
        <v>86020</v>
      </c>
      <c r="F64" s="32">
        <v>68461</v>
      </c>
      <c r="G64">
        <v>68461</v>
      </c>
    </row>
    <row r="65" spans="1:7" hidden="1">
      <c r="A65" s="7" t="s">
        <v>91</v>
      </c>
      <c r="B65" s="20" t="s">
        <v>92</v>
      </c>
      <c r="C65" s="32"/>
      <c r="D65" s="32"/>
      <c r="E65" s="32"/>
      <c r="F65" s="32"/>
    </row>
    <row r="66" spans="1:7" ht="25.5" hidden="1">
      <c r="A66" s="7" t="s">
        <v>93</v>
      </c>
      <c r="B66" s="20" t="s">
        <v>94</v>
      </c>
      <c r="C66" s="32"/>
      <c r="D66" s="32"/>
      <c r="E66" s="32"/>
      <c r="F66" s="32"/>
    </row>
    <row r="67" spans="1:7" ht="25.5" hidden="1">
      <c r="A67" s="7" t="s">
        <v>95</v>
      </c>
      <c r="B67" s="20" t="s">
        <v>96</v>
      </c>
      <c r="C67" s="32"/>
      <c r="D67" s="32"/>
      <c r="E67" s="32"/>
      <c r="F67" s="32"/>
    </row>
    <row r="68" spans="1:7">
      <c r="A68" s="7" t="s">
        <v>307</v>
      </c>
      <c r="B68" s="20" t="s">
        <v>96</v>
      </c>
      <c r="C68" s="32"/>
      <c r="D68" s="32">
        <v>2000</v>
      </c>
      <c r="E68" s="32">
        <v>2000</v>
      </c>
      <c r="F68" s="32">
        <v>2000</v>
      </c>
      <c r="G68">
        <v>2000</v>
      </c>
    </row>
    <row r="69" spans="1:7">
      <c r="A69" s="7" t="s">
        <v>297</v>
      </c>
      <c r="B69" s="20" t="s">
        <v>97</v>
      </c>
      <c r="C69" s="32">
        <v>4353</v>
      </c>
      <c r="D69" s="32">
        <v>5375</v>
      </c>
      <c r="E69" s="32">
        <v>6076</v>
      </c>
      <c r="F69" s="32">
        <v>4724</v>
      </c>
      <c r="G69">
        <v>4724</v>
      </c>
    </row>
    <row r="70" spans="1:7" ht="28.5">
      <c r="A70" s="11" t="s">
        <v>98</v>
      </c>
      <c r="B70" s="21" t="s">
        <v>99</v>
      </c>
      <c r="C70" s="33">
        <f>SUM(C64:C69)</f>
        <v>70985</v>
      </c>
      <c r="D70" s="33">
        <f>SUM(D64:D69)</f>
        <v>89775</v>
      </c>
      <c r="E70" s="33">
        <f>SUM(E64:E69)</f>
        <v>94096</v>
      </c>
      <c r="F70" s="33">
        <f>SUM(F64:F69)</f>
        <v>75185</v>
      </c>
      <c r="G70">
        <f>SUM(G64:G69)</f>
        <v>75185</v>
      </c>
    </row>
    <row r="71" spans="1:7">
      <c r="A71" s="7" t="s">
        <v>100</v>
      </c>
      <c r="B71" s="20" t="s">
        <v>101</v>
      </c>
      <c r="C71" s="32">
        <v>1900</v>
      </c>
      <c r="D71" s="32">
        <v>1900</v>
      </c>
      <c r="E71" s="32">
        <v>1900</v>
      </c>
      <c r="F71" s="32">
        <v>1537</v>
      </c>
      <c r="G71">
        <v>1537</v>
      </c>
    </row>
    <row r="72" spans="1:7">
      <c r="A72" s="7" t="s">
        <v>102</v>
      </c>
      <c r="B72" s="20" t="s">
        <v>103</v>
      </c>
      <c r="C72" s="32">
        <v>186100</v>
      </c>
      <c r="D72" s="32">
        <v>186100</v>
      </c>
      <c r="E72" s="32">
        <v>186100</v>
      </c>
      <c r="F72" s="32">
        <v>123915</v>
      </c>
      <c r="G72">
        <v>123915</v>
      </c>
    </row>
    <row r="73" spans="1:7">
      <c r="A73" s="7" t="s">
        <v>311</v>
      </c>
      <c r="B73" s="20" t="s">
        <v>310</v>
      </c>
      <c r="C73" s="32"/>
      <c r="D73" s="32"/>
      <c r="E73" s="32"/>
      <c r="F73" s="32">
        <v>54</v>
      </c>
      <c r="G73">
        <v>54</v>
      </c>
    </row>
    <row r="74" spans="1:7">
      <c r="A74" s="11" t="s">
        <v>104</v>
      </c>
      <c r="B74" s="21" t="s">
        <v>105</v>
      </c>
      <c r="C74" s="33">
        <f>SUM(C71:C72)</f>
        <v>188000</v>
      </c>
      <c r="D74" s="33">
        <f>SUM(D71:D72)</f>
        <v>188000</v>
      </c>
      <c r="E74" s="33">
        <v>188000</v>
      </c>
      <c r="F74" s="33">
        <f>SUM(F71:F73)</f>
        <v>125506</v>
      </c>
      <c r="G74">
        <f>SUM(G71:G73)</f>
        <v>125506</v>
      </c>
    </row>
    <row r="75" spans="1:7">
      <c r="A75" s="12" t="s">
        <v>106</v>
      </c>
      <c r="B75" s="20" t="s">
        <v>107</v>
      </c>
      <c r="C75" s="32">
        <v>13034</v>
      </c>
      <c r="D75" s="32">
        <v>13035</v>
      </c>
      <c r="E75" s="32">
        <v>13035</v>
      </c>
      <c r="F75" s="32">
        <v>648</v>
      </c>
      <c r="G75">
        <v>648</v>
      </c>
    </row>
    <row r="76" spans="1:7" hidden="1">
      <c r="A76" s="12" t="s">
        <v>108</v>
      </c>
      <c r="B76" s="20" t="s">
        <v>109</v>
      </c>
      <c r="C76" s="32"/>
      <c r="D76" s="32"/>
      <c r="E76" s="32"/>
      <c r="F76" s="32"/>
    </row>
    <row r="77" spans="1:7" hidden="1">
      <c r="A77" s="12" t="s">
        <v>110</v>
      </c>
      <c r="B77" s="20" t="s">
        <v>111</v>
      </c>
      <c r="C77" s="32"/>
      <c r="D77" s="32"/>
      <c r="E77" s="32"/>
      <c r="F77" s="32"/>
    </row>
    <row r="78" spans="1:7" hidden="1">
      <c r="A78" s="12" t="s">
        <v>112</v>
      </c>
      <c r="B78" s="20" t="s">
        <v>113</v>
      </c>
      <c r="C78" s="32"/>
      <c r="D78" s="32"/>
      <c r="E78" s="32"/>
      <c r="F78" s="32"/>
    </row>
    <row r="79" spans="1:7" hidden="1">
      <c r="A79" s="12" t="s">
        <v>114</v>
      </c>
      <c r="B79" s="20" t="s">
        <v>115</v>
      </c>
      <c r="C79" s="32"/>
      <c r="D79" s="32"/>
      <c r="E79" s="32"/>
      <c r="F79" s="32"/>
    </row>
    <row r="80" spans="1:7">
      <c r="A80" s="12" t="s">
        <v>308</v>
      </c>
      <c r="B80" s="20" t="s">
        <v>272</v>
      </c>
      <c r="C80" s="32">
        <v>3434</v>
      </c>
      <c r="D80" s="32">
        <v>3434</v>
      </c>
      <c r="E80" s="32">
        <v>3434</v>
      </c>
      <c r="F80" s="32">
        <v>2511</v>
      </c>
      <c r="G80">
        <v>2511</v>
      </c>
    </row>
    <row r="81" spans="1:9">
      <c r="A81" s="12" t="s">
        <v>314</v>
      </c>
      <c r="B81" s="20" t="s">
        <v>312</v>
      </c>
      <c r="C81" s="32"/>
      <c r="D81" s="32"/>
      <c r="E81" s="32"/>
      <c r="F81" s="32">
        <v>8107</v>
      </c>
      <c r="G81">
        <v>8107</v>
      </c>
    </row>
    <row r="82" spans="1:9">
      <c r="A82" s="12" t="s">
        <v>259</v>
      </c>
      <c r="B82" s="20" t="s">
        <v>258</v>
      </c>
      <c r="C82" s="32">
        <v>4333</v>
      </c>
      <c r="D82" s="32">
        <v>4333</v>
      </c>
      <c r="E82" s="32">
        <v>4333</v>
      </c>
      <c r="F82" s="32">
        <v>2282</v>
      </c>
      <c r="G82">
        <v>2282</v>
      </c>
    </row>
    <row r="83" spans="1:9">
      <c r="A83" s="12" t="s">
        <v>309</v>
      </c>
      <c r="B83" s="20" t="s">
        <v>255</v>
      </c>
      <c r="C83" s="32">
        <v>4611</v>
      </c>
      <c r="D83" s="32">
        <v>4611</v>
      </c>
      <c r="E83" s="32">
        <v>4611</v>
      </c>
      <c r="F83" s="32">
        <v>3965</v>
      </c>
      <c r="G83">
        <v>3965</v>
      </c>
    </row>
    <row r="84" spans="1:9">
      <c r="A84" s="12" t="s">
        <v>110</v>
      </c>
      <c r="B84" s="20" t="s">
        <v>111</v>
      </c>
      <c r="C84" s="32">
        <v>5000</v>
      </c>
      <c r="D84" s="32">
        <v>5000</v>
      </c>
      <c r="E84" s="32">
        <v>5000</v>
      </c>
      <c r="F84" s="32"/>
    </row>
    <row r="85" spans="1:9">
      <c r="A85" s="12" t="s">
        <v>114</v>
      </c>
      <c r="B85" s="20" t="s">
        <v>313</v>
      </c>
      <c r="C85" s="32"/>
      <c r="D85" s="32"/>
      <c r="E85" s="32">
        <v>20</v>
      </c>
      <c r="F85" s="32">
        <v>2104</v>
      </c>
      <c r="G85">
        <v>2104</v>
      </c>
      <c r="H85">
        <v>21</v>
      </c>
      <c r="I85" s="93">
        <v>1</v>
      </c>
    </row>
    <row r="86" spans="1:9">
      <c r="A86" s="13" t="s">
        <v>116</v>
      </c>
      <c r="B86" s="21" t="s">
        <v>117</v>
      </c>
      <c r="C86" s="33">
        <f>SUM(C75:C84)</f>
        <v>30412</v>
      </c>
      <c r="D86" s="33">
        <f>SUM(D75:D84)</f>
        <v>30413</v>
      </c>
      <c r="E86" s="33">
        <f>SUM(E75:E85)</f>
        <v>30433</v>
      </c>
      <c r="F86" s="33">
        <f>SUM(G86:I86)</f>
        <v>19639</v>
      </c>
      <c r="G86">
        <f>SUM(G75:G85)</f>
        <v>19617</v>
      </c>
      <c r="H86">
        <f>SUM(H75:H85)</f>
        <v>21</v>
      </c>
      <c r="I86">
        <v>1</v>
      </c>
    </row>
    <row r="87" spans="1:9" hidden="1">
      <c r="A87" s="11" t="s">
        <v>118</v>
      </c>
      <c r="B87" s="21" t="s">
        <v>119</v>
      </c>
      <c r="C87" s="33"/>
      <c r="D87" s="33"/>
      <c r="E87" s="33"/>
      <c r="F87" s="33"/>
    </row>
    <row r="88" spans="1:9" ht="15.75">
      <c r="A88" s="16" t="s">
        <v>62</v>
      </c>
      <c r="B88" s="34"/>
      <c r="C88" s="35"/>
      <c r="D88" s="35"/>
      <c r="E88" s="35"/>
      <c r="F88" s="35"/>
    </row>
    <row r="89" spans="1:9" hidden="1">
      <c r="A89" s="7" t="s">
        <v>120</v>
      </c>
      <c r="B89" s="20" t="s">
        <v>121</v>
      </c>
      <c r="C89" s="32"/>
      <c r="D89" s="32"/>
      <c r="E89" s="32"/>
      <c r="F89" s="32"/>
    </row>
    <row r="90" spans="1:9" ht="25.5" hidden="1">
      <c r="A90" s="7" t="s">
        <v>122</v>
      </c>
      <c r="B90" s="20" t="s">
        <v>123</v>
      </c>
      <c r="C90" s="32"/>
      <c r="D90" s="32"/>
      <c r="E90" s="32"/>
      <c r="F90" s="32"/>
    </row>
    <row r="91" spans="1:9" ht="25.5" hidden="1">
      <c r="A91" s="7" t="s">
        <v>124</v>
      </c>
      <c r="B91" s="20" t="s">
        <v>125</v>
      </c>
      <c r="C91" s="32"/>
      <c r="D91" s="32"/>
      <c r="E91" s="32"/>
      <c r="F91" s="32"/>
    </row>
    <row r="92" spans="1:9" ht="25.5" hidden="1">
      <c r="A92" s="7" t="s">
        <v>126</v>
      </c>
      <c r="B92" s="20" t="s">
        <v>127</v>
      </c>
      <c r="C92" s="32"/>
      <c r="D92" s="32"/>
      <c r="E92" s="32"/>
      <c r="F92" s="32"/>
    </row>
    <row r="93" spans="1:9" ht="25.5">
      <c r="A93" s="7" t="s">
        <v>128</v>
      </c>
      <c r="B93" s="20" t="s">
        <v>129</v>
      </c>
      <c r="C93" s="32">
        <v>67615</v>
      </c>
      <c r="D93" s="32">
        <v>67615</v>
      </c>
      <c r="E93" s="32">
        <v>67615</v>
      </c>
      <c r="F93" s="32"/>
    </row>
    <row r="94" spans="1:9" ht="28.5">
      <c r="A94" s="11" t="s">
        <v>130</v>
      </c>
      <c r="B94" s="21" t="s">
        <v>131</v>
      </c>
      <c r="C94" s="33">
        <f>SUM(C93)</f>
        <v>67615</v>
      </c>
      <c r="D94" s="33">
        <f>SUM(D93)</f>
        <v>67615</v>
      </c>
      <c r="E94" s="33">
        <v>67615</v>
      </c>
      <c r="F94" s="33"/>
    </row>
    <row r="95" spans="1:9" hidden="1">
      <c r="A95" s="12" t="s">
        <v>132</v>
      </c>
      <c r="B95" s="20" t="s">
        <v>133</v>
      </c>
      <c r="C95" s="32"/>
      <c r="D95" s="32"/>
      <c r="E95" s="32"/>
      <c r="F95" s="32"/>
    </row>
    <row r="96" spans="1:9" hidden="1">
      <c r="A96" s="12" t="s">
        <v>134</v>
      </c>
      <c r="B96" s="20" t="s">
        <v>135</v>
      </c>
      <c r="C96" s="32"/>
      <c r="D96" s="32"/>
      <c r="E96" s="32"/>
      <c r="F96" s="32"/>
    </row>
    <row r="97" spans="1:9" hidden="1">
      <c r="A97" s="12" t="s">
        <v>136</v>
      </c>
      <c r="B97" s="20" t="s">
        <v>137</v>
      </c>
      <c r="C97" s="32"/>
      <c r="D97" s="32"/>
      <c r="E97" s="32"/>
      <c r="F97" s="32"/>
    </row>
    <row r="98" spans="1:9" hidden="1">
      <c r="A98" s="12" t="s">
        <v>138</v>
      </c>
      <c r="B98" s="20" t="s">
        <v>139</v>
      </c>
      <c r="C98" s="32"/>
      <c r="D98" s="32"/>
      <c r="E98" s="32"/>
      <c r="F98" s="32"/>
    </row>
    <row r="99" spans="1:9" hidden="1">
      <c r="A99" s="12" t="s">
        <v>140</v>
      </c>
      <c r="B99" s="20" t="s">
        <v>141</v>
      </c>
      <c r="C99" s="32"/>
      <c r="D99" s="32"/>
      <c r="E99" s="32"/>
      <c r="F99" s="32"/>
    </row>
    <row r="100" spans="1:9" hidden="1">
      <c r="A100" s="11" t="s">
        <v>142</v>
      </c>
      <c r="B100" s="21" t="s">
        <v>143</v>
      </c>
      <c r="C100" s="32"/>
      <c r="D100" s="32"/>
      <c r="E100" s="32"/>
      <c r="F100" s="32"/>
    </row>
    <row r="101" spans="1:9" ht="25.5" hidden="1">
      <c r="A101" s="12" t="s">
        <v>144</v>
      </c>
      <c r="B101" s="20" t="s">
        <v>145</v>
      </c>
      <c r="C101" s="32"/>
      <c r="D101" s="32"/>
      <c r="E101" s="32"/>
      <c r="F101" s="32"/>
    </row>
    <row r="102" spans="1:9" ht="25.5" hidden="1">
      <c r="A102" s="7" t="s">
        <v>146</v>
      </c>
      <c r="B102" s="20" t="s">
        <v>147</v>
      </c>
      <c r="C102" s="32"/>
      <c r="D102" s="32"/>
      <c r="E102" s="32"/>
      <c r="F102" s="32"/>
    </row>
    <row r="103" spans="1:9" hidden="1">
      <c r="A103" s="12" t="s">
        <v>148</v>
      </c>
      <c r="B103" s="20" t="s">
        <v>149</v>
      </c>
      <c r="C103" s="32"/>
      <c r="D103" s="32"/>
      <c r="E103" s="32"/>
      <c r="F103" s="32"/>
    </row>
    <row r="104" spans="1:9">
      <c r="A104" s="12"/>
      <c r="B104" s="20" t="s">
        <v>356</v>
      </c>
      <c r="C104" s="32"/>
      <c r="D104" s="32"/>
      <c r="E104" s="32">
        <v>150</v>
      </c>
      <c r="F104" s="32">
        <v>150</v>
      </c>
      <c r="H104">
        <v>150</v>
      </c>
    </row>
    <row r="105" spans="1:9" ht="15.75">
      <c r="A105" s="16" t="s">
        <v>83</v>
      </c>
      <c r="B105" s="34"/>
      <c r="C105" s="63"/>
      <c r="D105" s="63"/>
      <c r="E105" s="63"/>
      <c r="F105" s="63"/>
    </row>
    <row r="106" spans="1:9" ht="25.5" customHeight="1">
      <c r="A106" s="36" t="s">
        <v>150</v>
      </c>
      <c r="B106" s="22" t="s">
        <v>247</v>
      </c>
      <c r="C106" s="33">
        <f>SUM(C70+C74+C86+C94)</f>
        <v>357012</v>
      </c>
      <c r="D106" s="33">
        <f>SUM(D70+D74+D86+D94)</f>
        <v>375803</v>
      </c>
      <c r="E106" s="33">
        <f>SUM(E70+E74+E86+E94+E104)</f>
        <v>380294</v>
      </c>
      <c r="F106" s="33">
        <f>SUM(G106:I106)</f>
        <v>220480</v>
      </c>
      <c r="G106">
        <f>SUM(G70+G74+G86)</f>
        <v>220308</v>
      </c>
      <c r="H106">
        <v>171</v>
      </c>
      <c r="I106" s="62">
        <v>1</v>
      </c>
    </row>
    <row r="107" spans="1:9" ht="18" customHeight="1">
      <c r="A107" s="29" t="s">
        <v>151</v>
      </c>
      <c r="B107" s="22"/>
      <c r="C107" s="60"/>
      <c r="D107" s="60"/>
      <c r="E107" s="60"/>
      <c r="F107" s="60"/>
    </row>
    <row r="108" spans="1:9" ht="21" customHeight="1">
      <c r="A108" s="29" t="s">
        <v>152</v>
      </c>
      <c r="B108" s="22"/>
      <c r="C108" s="33"/>
      <c r="D108" s="33"/>
      <c r="E108" s="33"/>
      <c r="F108" s="33"/>
    </row>
    <row r="109" spans="1:9" hidden="1">
      <c r="A109" s="23" t="s">
        <v>153</v>
      </c>
      <c r="B109" s="24" t="s">
        <v>154</v>
      </c>
      <c r="C109" s="33"/>
      <c r="D109" s="33"/>
      <c r="E109" s="33"/>
      <c r="F109" s="33"/>
    </row>
    <row r="110" spans="1:9" hidden="1">
      <c r="A110" s="25" t="s">
        <v>155</v>
      </c>
      <c r="B110" s="24" t="s">
        <v>156</v>
      </c>
      <c r="C110" s="32"/>
      <c r="D110" s="32"/>
      <c r="E110" s="32"/>
      <c r="F110" s="32"/>
    </row>
    <row r="111" spans="1:9" ht="25.5" hidden="1">
      <c r="A111" s="7" t="s">
        <v>157</v>
      </c>
      <c r="B111" s="7" t="s">
        <v>158</v>
      </c>
      <c r="C111" s="32"/>
      <c r="D111" s="32"/>
      <c r="E111" s="32"/>
      <c r="F111" s="32"/>
    </row>
    <row r="112" spans="1:9" ht="25.5" hidden="1">
      <c r="A112" s="7" t="s">
        <v>159</v>
      </c>
      <c r="B112" s="7" t="s">
        <v>158</v>
      </c>
      <c r="C112" s="32"/>
      <c r="D112" s="32"/>
      <c r="E112" s="32"/>
      <c r="F112" s="32"/>
    </row>
    <row r="113" spans="1:6" ht="25.5" hidden="1">
      <c r="A113" s="7" t="s">
        <v>160</v>
      </c>
      <c r="B113" s="7" t="s">
        <v>161</v>
      </c>
      <c r="C113" s="32"/>
      <c r="D113" s="32"/>
      <c r="E113" s="32"/>
      <c r="F113" s="32"/>
    </row>
    <row r="114" spans="1:6" ht="25.5" hidden="1">
      <c r="A114" s="7" t="s">
        <v>162</v>
      </c>
      <c r="B114" s="7" t="s">
        <v>161</v>
      </c>
      <c r="C114" s="32"/>
      <c r="D114" s="32"/>
      <c r="E114" s="32"/>
      <c r="F114" s="32"/>
    </row>
    <row r="115" spans="1:6" hidden="1">
      <c r="A115" s="24" t="s">
        <v>163</v>
      </c>
      <c r="B115" s="24" t="s">
        <v>164</v>
      </c>
      <c r="C115" s="33"/>
      <c r="D115" s="33"/>
      <c r="E115" s="33"/>
      <c r="F115" s="33"/>
    </row>
    <row r="116" spans="1:6" hidden="1">
      <c r="A116" s="26" t="s">
        <v>165</v>
      </c>
      <c r="B116" s="7" t="s">
        <v>166</v>
      </c>
      <c r="C116" s="32"/>
      <c r="D116" s="32"/>
      <c r="E116" s="32"/>
      <c r="F116" s="32"/>
    </row>
    <row r="117" spans="1:6" hidden="1">
      <c r="A117" s="26" t="s">
        <v>167</v>
      </c>
      <c r="B117" s="7" t="s">
        <v>168</v>
      </c>
      <c r="C117" s="32"/>
      <c r="D117" s="32"/>
      <c r="E117" s="32"/>
      <c r="F117" s="32"/>
    </row>
    <row r="118" spans="1:6" hidden="1">
      <c r="A118" s="26" t="s">
        <v>169</v>
      </c>
      <c r="B118" s="7" t="s">
        <v>170</v>
      </c>
      <c r="C118" s="32"/>
      <c r="D118" s="32"/>
      <c r="E118" s="32"/>
      <c r="F118" s="32"/>
    </row>
    <row r="119" spans="1:6" hidden="1">
      <c r="A119" s="26" t="s">
        <v>171</v>
      </c>
      <c r="B119" s="7" t="s">
        <v>172</v>
      </c>
      <c r="C119" s="32"/>
      <c r="D119" s="32"/>
      <c r="E119" s="32"/>
      <c r="F119" s="32"/>
    </row>
    <row r="120" spans="1:6" hidden="1">
      <c r="A120" s="12" t="s">
        <v>173</v>
      </c>
      <c r="B120" s="7" t="s">
        <v>174</v>
      </c>
      <c r="C120" s="32"/>
      <c r="D120" s="32"/>
      <c r="E120" s="32"/>
      <c r="F120" s="32"/>
    </row>
    <row r="121" spans="1:6" hidden="1">
      <c r="A121" s="23" t="s">
        <v>175</v>
      </c>
      <c r="B121" s="24" t="s">
        <v>176</v>
      </c>
      <c r="C121" s="33"/>
      <c r="D121" s="33"/>
      <c r="E121" s="33"/>
      <c r="F121" s="33"/>
    </row>
    <row r="122" spans="1:6" hidden="1">
      <c r="A122" s="12" t="s">
        <v>177</v>
      </c>
      <c r="B122" s="7" t="s">
        <v>178</v>
      </c>
      <c r="C122" s="32"/>
      <c r="D122" s="32"/>
      <c r="E122" s="32"/>
      <c r="F122" s="32"/>
    </row>
    <row r="123" spans="1:6" hidden="1">
      <c r="A123" s="12" t="s">
        <v>179</v>
      </c>
      <c r="B123" s="7" t="s">
        <v>180</v>
      </c>
      <c r="C123" s="32"/>
      <c r="D123" s="32"/>
      <c r="E123" s="32"/>
      <c r="F123" s="32"/>
    </row>
    <row r="124" spans="1:6" hidden="1">
      <c r="A124" s="26" t="s">
        <v>181</v>
      </c>
      <c r="B124" s="7" t="s">
        <v>182</v>
      </c>
      <c r="C124" s="32"/>
      <c r="D124" s="32"/>
      <c r="E124" s="32"/>
      <c r="F124" s="32"/>
    </row>
    <row r="125" spans="1:6" hidden="1">
      <c r="A125" s="26" t="s">
        <v>183</v>
      </c>
      <c r="B125" s="7" t="s">
        <v>184</v>
      </c>
      <c r="C125" s="32"/>
      <c r="D125" s="32"/>
      <c r="E125" s="32"/>
      <c r="F125" s="32"/>
    </row>
    <row r="126" spans="1:6" hidden="1">
      <c r="A126" s="25" t="s">
        <v>185</v>
      </c>
      <c r="B126" s="24" t="s">
        <v>186</v>
      </c>
      <c r="C126" s="32"/>
      <c r="D126" s="32"/>
      <c r="E126" s="32"/>
      <c r="F126" s="32"/>
    </row>
    <row r="127" spans="1:6" hidden="1">
      <c r="A127" s="23" t="s">
        <v>187</v>
      </c>
      <c r="B127" s="24" t="s">
        <v>188</v>
      </c>
      <c r="C127" s="32"/>
      <c r="D127" s="32"/>
      <c r="E127" s="32"/>
      <c r="F127" s="32"/>
    </row>
    <row r="128" spans="1:6">
      <c r="A128" s="12" t="s">
        <v>241</v>
      </c>
      <c r="B128" s="20" t="s">
        <v>243</v>
      </c>
      <c r="C128" s="32"/>
      <c r="D128" s="32"/>
      <c r="E128" s="32"/>
      <c r="F128" s="32"/>
    </row>
    <row r="129" spans="1:10">
      <c r="A129" s="12"/>
      <c r="B129" s="20" t="s">
        <v>315</v>
      </c>
      <c r="C129" s="32"/>
      <c r="D129" s="32"/>
      <c r="E129" s="32"/>
      <c r="F129" s="32">
        <v>770</v>
      </c>
      <c r="G129">
        <v>770</v>
      </c>
    </row>
    <row r="130" spans="1:10" s="40" customFormat="1" ht="27.75" customHeight="1">
      <c r="A130" s="13" t="s">
        <v>245</v>
      </c>
      <c r="B130" s="21" t="s">
        <v>246</v>
      </c>
      <c r="C130" s="33"/>
      <c r="D130" s="33"/>
      <c r="E130" s="33">
        <v>0</v>
      </c>
      <c r="F130" s="33">
        <v>770</v>
      </c>
      <c r="G130" s="40">
        <v>770</v>
      </c>
    </row>
    <row r="131" spans="1:10" s="51" customFormat="1">
      <c r="A131" s="12" t="s">
        <v>244</v>
      </c>
      <c r="B131" s="7" t="s">
        <v>164</v>
      </c>
      <c r="C131" s="32">
        <v>207519</v>
      </c>
      <c r="D131" s="32">
        <v>207519</v>
      </c>
      <c r="E131" s="32">
        <v>263239</v>
      </c>
      <c r="F131" s="32">
        <f>SUM(G131:I131)</f>
        <v>263239</v>
      </c>
      <c r="G131" s="51">
        <v>255720</v>
      </c>
      <c r="H131" s="91">
        <v>3050</v>
      </c>
      <c r="I131" s="91">
        <v>4469</v>
      </c>
    </row>
    <row r="132" spans="1:10" s="51" customFormat="1">
      <c r="A132" s="12" t="s">
        <v>169</v>
      </c>
      <c r="B132" s="7" t="s">
        <v>170</v>
      </c>
      <c r="C132" s="32"/>
      <c r="D132" s="32"/>
      <c r="E132" s="32"/>
      <c r="F132" s="32"/>
      <c r="H132" s="93">
        <v>36081</v>
      </c>
      <c r="I132" s="51">
        <v>23498</v>
      </c>
      <c r="J132" s="94">
        <f>SUM(H132:I132)</f>
        <v>59579</v>
      </c>
    </row>
    <row r="133" spans="1:10" ht="19.5" customHeight="1">
      <c r="A133" s="27" t="s">
        <v>189</v>
      </c>
      <c r="B133" s="28" t="s">
        <v>320</v>
      </c>
      <c r="C133" s="33">
        <f>SUM(C131)</f>
        <v>207519</v>
      </c>
      <c r="D133" s="33">
        <f>SUM(D131)</f>
        <v>207519</v>
      </c>
      <c r="E133" s="33">
        <v>263239</v>
      </c>
      <c r="F133" s="33">
        <v>263239</v>
      </c>
      <c r="G133" s="51">
        <f>SUM(G131:G132)</f>
        <v>255720</v>
      </c>
      <c r="H133" s="30">
        <f>SUM(H131:H132)</f>
        <v>39131</v>
      </c>
      <c r="I133">
        <f>SUM(I130:I132)</f>
        <v>27967</v>
      </c>
    </row>
    <row r="134" spans="1:10" ht="22.5" customHeight="1">
      <c r="A134" s="29" t="s">
        <v>190</v>
      </c>
      <c r="B134" s="29"/>
      <c r="C134" s="33">
        <f>SUM(C106+C133)</f>
        <v>564531</v>
      </c>
      <c r="D134" s="33">
        <f>SUM(D106+D133)</f>
        <v>583322</v>
      </c>
      <c r="E134" s="33">
        <v>643533</v>
      </c>
      <c r="F134" s="33">
        <f>SUM(F106+F130+F133)</f>
        <v>484489</v>
      </c>
      <c r="G134" s="51">
        <f>SUM(G106+G130+G133)</f>
        <v>476798</v>
      </c>
      <c r="H134" s="30">
        <f>SUM(H106+H133)</f>
        <v>39302</v>
      </c>
      <c r="I134">
        <f>SUM(I106+I133)</f>
        <v>27968</v>
      </c>
    </row>
  </sheetData>
  <mergeCells count="3">
    <mergeCell ref="A7:F7"/>
    <mergeCell ref="A3:F3"/>
    <mergeCell ref="A4:F4"/>
  </mergeCells>
  <phoneticPr fontId="22" type="noConversion"/>
  <printOptions horizontalCentered="1"/>
  <pageMargins left="0" right="0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F40"/>
  <sheetViews>
    <sheetView workbookViewId="0">
      <selection activeCell="E33" sqref="E33"/>
    </sheetView>
  </sheetViews>
  <sheetFormatPr defaultRowHeight="15"/>
  <cols>
    <col min="2" max="2" width="61.140625" customWidth="1"/>
    <col min="3" max="3" width="25.42578125" customWidth="1"/>
    <col min="4" max="4" width="22.85546875" customWidth="1"/>
    <col min="5" max="5" width="24.28515625" customWidth="1"/>
    <col min="6" max="6" width="21.42578125" customWidth="1"/>
  </cols>
  <sheetData>
    <row r="1" spans="1:6" ht="18.75">
      <c r="A1" s="122" t="s">
        <v>353</v>
      </c>
      <c r="B1" s="122"/>
      <c r="C1" s="122"/>
      <c r="D1" s="122"/>
      <c r="E1" s="122"/>
      <c r="F1" s="122"/>
    </row>
    <row r="2" spans="1:6" hidden="1">
      <c r="F2" s="40"/>
    </row>
    <row r="3" spans="1:6" ht="21">
      <c r="F3" s="68" t="s">
        <v>292</v>
      </c>
    </row>
    <row r="4" spans="1:6" hidden="1">
      <c r="F4" s="40"/>
    </row>
    <row r="5" spans="1:6">
      <c r="F5" s="73" t="s">
        <v>361</v>
      </c>
    </row>
    <row r="6" spans="1:6">
      <c r="A6" s="123" t="s">
        <v>191</v>
      </c>
      <c r="B6" s="123" t="s">
        <v>192</v>
      </c>
      <c r="C6" s="126"/>
      <c r="D6" s="127"/>
      <c r="E6" s="128"/>
      <c r="F6" s="129" t="s">
        <v>193</v>
      </c>
    </row>
    <row r="7" spans="1:6">
      <c r="A7" s="124"/>
      <c r="B7" s="124"/>
      <c r="C7" s="130" t="s">
        <v>291</v>
      </c>
      <c r="D7" s="132" t="s">
        <v>289</v>
      </c>
      <c r="E7" s="132" t="s">
        <v>290</v>
      </c>
      <c r="F7" s="129"/>
    </row>
    <row r="8" spans="1:6">
      <c r="A8" s="125"/>
      <c r="B8" s="125"/>
      <c r="C8" s="131"/>
      <c r="D8" s="133"/>
      <c r="E8" s="133"/>
      <c r="F8" s="129"/>
    </row>
    <row r="9" spans="1:6" ht="15.75">
      <c r="A9" s="41" t="s">
        <v>250</v>
      </c>
      <c r="B9" s="41" t="s">
        <v>194</v>
      </c>
      <c r="C9" s="42">
        <v>108</v>
      </c>
      <c r="D9" s="42"/>
      <c r="E9" s="42"/>
      <c r="F9" s="71">
        <f>SUM(C9:E9)</f>
        <v>108</v>
      </c>
    </row>
    <row r="10" spans="1:6" ht="15.75">
      <c r="A10" s="41" t="s">
        <v>262</v>
      </c>
      <c r="B10" s="41" t="s">
        <v>263</v>
      </c>
      <c r="C10" s="42">
        <v>31509</v>
      </c>
      <c r="D10" s="42"/>
      <c r="E10" s="42"/>
      <c r="F10" s="71">
        <f>SUM(C10:E10)</f>
        <v>31509</v>
      </c>
    </row>
    <row r="11" spans="1:6" ht="15.75">
      <c r="A11" s="41" t="s">
        <v>251</v>
      </c>
      <c r="B11" s="41" t="s">
        <v>195</v>
      </c>
      <c r="C11" s="42">
        <v>19451</v>
      </c>
      <c r="D11" s="42"/>
      <c r="E11" s="42"/>
      <c r="F11" s="71">
        <f>SUM(C11:E11)</f>
        <v>19451</v>
      </c>
    </row>
    <row r="12" spans="1:6" ht="15.75">
      <c r="A12" s="41" t="s">
        <v>252</v>
      </c>
      <c r="B12" s="41" t="s">
        <v>232</v>
      </c>
      <c r="C12" s="42">
        <v>1226</v>
      </c>
      <c r="D12" s="42"/>
      <c r="E12" s="42"/>
      <c r="F12" s="71">
        <f>SUM(C12:E12)</f>
        <v>1226</v>
      </c>
    </row>
    <row r="13" spans="1:6" ht="15.75">
      <c r="A13" s="41" t="s">
        <v>332</v>
      </c>
      <c r="B13" s="41" t="s">
        <v>333</v>
      </c>
      <c r="C13" s="42">
        <v>16167</v>
      </c>
      <c r="D13" s="42"/>
      <c r="E13" s="42"/>
      <c r="F13" s="71">
        <f>SUM(C13:E13)</f>
        <v>16167</v>
      </c>
    </row>
    <row r="14" spans="1:6" ht="15.75">
      <c r="A14" s="57"/>
      <c r="B14" s="57" t="s">
        <v>98</v>
      </c>
      <c r="C14" s="58">
        <f>SUM(C9:C13)</f>
        <v>68461</v>
      </c>
      <c r="D14" s="58"/>
      <c r="E14" s="58"/>
      <c r="F14" s="72">
        <f>SUM(F9:F13)</f>
        <v>68461</v>
      </c>
    </row>
    <row r="15" spans="1:6" ht="15.75">
      <c r="A15" s="98" t="s">
        <v>96</v>
      </c>
      <c r="B15" s="98" t="s">
        <v>334</v>
      </c>
      <c r="C15" s="100">
        <v>2000</v>
      </c>
      <c r="D15" s="100"/>
      <c r="E15" s="100"/>
      <c r="F15" s="101">
        <f>SUM(C15:E15)</f>
        <v>2000</v>
      </c>
    </row>
    <row r="16" spans="1:6" ht="15.75">
      <c r="A16" s="96" t="s">
        <v>264</v>
      </c>
      <c r="B16" s="96" t="s">
        <v>265</v>
      </c>
      <c r="C16" s="97">
        <v>4474</v>
      </c>
      <c r="D16" s="97"/>
      <c r="E16" s="97"/>
      <c r="F16" s="71">
        <f>SUM(C16:E16)</f>
        <v>4474</v>
      </c>
    </row>
    <row r="17" spans="1:6" ht="15.75">
      <c r="A17" s="96" t="s">
        <v>271</v>
      </c>
      <c r="B17" s="96" t="s">
        <v>265</v>
      </c>
      <c r="C17" s="97">
        <v>250</v>
      </c>
      <c r="D17" s="97"/>
      <c r="E17" s="97"/>
      <c r="F17" s="71">
        <f>SUM(C17:E17)</f>
        <v>250</v>
      </c>
    </row>
    <row r="18" spans="1:6" ht="15.75">
      <c r="A18" s="57"/>
      <c r="B18" s="57" t="s">
        <v>265</v>
      </c>
      <c r="C18" s="58">
        <f>SUM(C15:C17)</f>
        <v>6724</v>
      </c>
      <c r="D18" s="58"/>
      <c r="E18" s="58"/>
      <c r="F18" s="72">
        <f>SUM(F15:F17)</f>
        <v>6724</v>
      </c>
    </row>
    <row r="19" spans="1:6" ht="15.75">
      <c r="A19" s="102"/>
      <c r="B19" s="102" t="s">
        <v>98</v>
      </c>
      <c r="C19" s="103">
        <f>SUM(C18,C14)</f>
        <v>75185</v>
      </c>
      <c r="D19" s="103"/>
      <c r="E19" s="103"/>
      <c r="F19" s="104">
        <f>SUM(F18,F14)</f>
        <v>75185</v>
      </c>
    </row>
    <row r="20" spans="1:6" ht="15.75">
      <c r="A20" s="41" t="s">
        <v>266</v>
      </c>
      <c r="B20" s="41" t="s">
        <v>196</v>
      </c>
      <c r="C20" s="42">
        <v>1537</v>
      </c>
      <c r="D20" s="42"/>
      <c r="E20" s="42"/>
      <c r="F20" s="71">
        <f>SUM(C20:E20)</f>
        <v>1537</v>
      </c>
    </row>
    <row r="21" spans="1:6" ht="15.75">
      <c r="A21" s="41" t="s">
        <v>267</v>
      </c>
      <c r="B21" s="41" t="s">
        <v>268</v>
      </c>
      <c r="C21" s="42">
        <v>119897</v>
      </c>
      <c r="D21" s="42"/>
      <c r="E21" s="42"/>
      <c r="F21" s="71">
        <f>SUM(C21:E21)</f>
        <v>119897</v>
      </c>
    </row>
    <row r="22" spans="1:6" ht="15.75">
      <c r="A22" s="41" t="s">
        <v>253</v>
      </c>
      <c r="B22" s="41" t="s">
        <v>197</v>
      </c>
      <c r="C22" s="42">
        <v>3675</v>
      </c>
      <c r="D22" s="42"/>
      <c r="E22" s="42"/>
      <c r="F22" s="71">
        <f>SUM(C22:E22)</f>
        <v>3675</v>
      </c>
    </row>
    <row r="23" spans="1:6" ht="15.75">
      <c r="A23" s="41" t="s">
        <v>269</v>
      </c>
      <c r="B23" s="41" t="s">
        <v>270</v>
      </c>
      <c r="C23" s="42">
        <v>343</v>
      </c>
      <c r="D23" s="42"/>
      <c r="E23" s="42"/>
      <c r="F23" s="71">
        <f>SUM(C23:E23)</f>
        <v>343</v>
      </c>
    </row>
    <row r="24" spans="1:6" ht="15.75">
      <c r="A24" s="41" t="s">
        <v>335</v>
      </c>
      <c r="B24" s="41" t="s">
        <v>311</v>
      </c>
      <c r="C24" s="42">
        <v>54</v>
      </c>
      <c r="D24" s="42"/>
      <c r="E24" s="42"/>
      <c r="F24" s="71">
        <f>SUM(C24:E24)</f>
        <v>54</v>
      </c>
    </row>
    <row r="25" spans="1:6" ht="15.75">
      <c r="A25" s="57"/>
      <c r="B25" s="57" t="s">
        <v>198</v>
      </c>
      <c r="C25" s="58">
        <f>SUM(C20:C24)</f>
        <v>125506</v>
      </c>
      <c r="D25" s="58"/>
      <c r="E25" s="58"/>
      <c r="F25" s="72">
        <f>SUM(F20:F24)</f>
        <v>125506</v>
      </c>
    </row>
    <row r="26" spans="1:6" ht="15.75">
      <c r="A26" s="41" t="s">
        <v>254</v>
      </c>
      <c r="B26" s="41" t="s">
        <v>199</v>
      </c>
      <c r="C26" s="42">
        <v>648</v>
      </c>
      <c r="D26" s="42"/>
      <c r="E26" s="42"/>
      <c r="F26" s="71">
        <f t="shared" ref="F26:F37" si="0">SUM(C26:E26)</f>
        <v>648</v>
      </c>
    </row>
    <row r="27" spans="1:6" ht="15.75">
      <c r="A27" s="41" t="s">
        <v>260</v>
      </c>
      <c r="B27" s="41" t="s">
        <v>261</v>
      </c>
      <c r="C27" s="42">
        <v>2511</v>
      </c>
      <c r="D27" s="42"/>
      <c r="E27" s="42"/>
      <c r="F27" s="71">
        <f t="shared" si="0"/>
        <v>2511</v>
      </c>
    </row>
    <row r="28" spans="1:6" ht="15.75">
      <c r="A28" s="41" t="s">
        <v>312</v>
      </c>
      <c r="B28" s="42" t="s">
        <v>314</v>
      </c>
      <c r="C28" s="42">
        <v>8107</v>
      </c>
      <c r="D28" s="42"/>
      <c r="E28" s="42"/>
      <c r="F28" s="71">
        <f t="shared" si="0"/>
        <v>8107</v>
      </c>
    </row>
    <row r="29" spans="1:6" ht="15.75">
      <c r="A29" s="41" t="s">
        <v>258</v>
      </c>
      <c r="B29" s="41" t="s">
        <v>259</v>
      </c>
      <c r="C29" s="42">
        <v>2282</v>
      </c>
      <c r="D29" s="42"/>
      <c r="E29" s="42"/>
      <c r="F29" s="71">
        <f t="shared" si="0"/>
        <v>2282</v>
      </c>
    </row>
    <row r="30" spans="1:6" ht="15.75">
      <c r="A30" s="41" t="s">
        <v>255</v>
      </c>
      <c r="B30" s="41" t="s">
        <v>249</v>
      </c>
      <c r="C30" s="42">
        <v>3965</v>
      </c>
      <c r="D30" s="42"/>
      <c r="E30" s="42"/>
      <c r="F30" s="71">
        <f t="shared" si="0"/>
        <v>3965</v>
      </c>
    </row>
    <row r="31" spans="1:6" ht="15.75">
      <c r="A31" s="41" t="s">
        <v>256</v>
      </c>
      <c r="B31" s="41" t="s">
        <v>110</v>
      </c>
      <c r="C31" s="42"/>
      <c r="D31" s="42"/>
      <c r="E31" s="42"/>
      <c r="F31" s="71">
        <f t="shared" si="0"/>
        <v>0</v>
      </c>
    </row>
    <row r="32" spans="1:6" ht="15.75">
      <c r="A32" s="41" t="s">
        <v>313</v>
      </c>
      <c r="B32" s="41" t="s">
        <v>114</v>
      </c>
      <c r="C32" s="42">
        <v>2104</v>
      </c>
      <c r="D32" s="42">
        <v>1</v>
      </c>
      <c r="E32" s="42">
        <v>171</v>
      </c>
      <c r="F32" s="71">
        <f t="shared" si="0"/>
        <v>2276</v>
      </c>
    </row>
    <row r="33" spans="1:6" ht="15.75">
      <c r="A33" s="57"/>
      <c r="B33" s="57" t="s">
        <v>200</v>
      </c>
      <c r="C33" s="58">
        <f>SUM(C26:C32)</f>
        <v>19617</v>
      </c>
      <c r="D33" s="58">
        <f>SUM(D26:D32)</f>
        <v>1</v>
      </c>
      <c r="E33" s="58">
        <f>SUM(E26:E32)</f>
        <v>171</v>
      </c>
      <c r="F33" s="72">
        <f t="shared" si="0"/>
        <v>19789</v>
      </c>
    </row>
    <row r="34" spans="1:6" ht="15.75">
      <c r="A34" s="41" t="s">
        <v>315</v>
      </c>
      <c r="B34" s="41" t="s">
        <v>148</v>
      </c>
      <c r="C34" s="42">
        <v>770</v>
      </c>
      <c r="D34" s="42"/>
      <c r="E34" s="42"/>
      <c r="F34" s="71">
        <f t="shared" si="0"/>
        <v>770</v>
      </c>
    </row>
    <row r="35" spans="1:6" ht="15.75">
      <c r="A35" s="113"/>
      <c r="B35" s="113" t="s">
        <v>352</v>
      </c>
      <c r="C35" s="114">
        <v>770</v>
      </c>
      <c r="D35" s="114"/>
      <c r="E35" s="114"/>
      <c r="F35" s="115">
        <f t="shared" si="0"/>
        <v>770</v>
      </c>
    </row>
    <row r="36" spans="1:6" ht="15.75">
      <c r="A36" s="57"/>
      <c r="B36" s="57" t="s">
        <v>344</v>
      </c>
      <c r="C36" s="58">
        <f>SUM(C14+C18+C25+C33+C35)</f>
        <v>221078</v>
      </c>
      <c r="D36" s="58">
        <v>1</v>
      </c>
      <c r="E36" s="58">
        <v>21</v>
      </c>
      <c r="F36" s="72">
        <f>SUM(F19+F25+F33+F35)</f>
        <v>221250</v>
      </c>
    </row>
    <row r="37" spans="1:6" ht="15.75">
      <c r="A37" s="41" t="s">
        <v>257</v>
      </c>
      <c r="B37" s="41" t="s">
        <v>240</v>
      </c>
      <c r="C37" s="42">
        <v>255720</v>
      </c>
      <c r="D37" s="42">
        <v>4469</v>
      </c>
      <c r="E37" s="42">
        <v>3050</v>
      </c>
      <c r="F37" s="71">
        <f t="shared" si="0"/>
        <v>263239</v>
      </c>
    </row>
    <row r="38" spans="1:6" ht="15.75">
      <c r="A38" s="41" t="s">
        <v>170</v>
      </c>
      <c r="B38" s="41" t="s">
        <v>169</v>
      </c>
      <c r="C38" s="42"/>
      <c r="D38" s="42"/>
      <c r="E38" s="42"/>
      <c r="F38" s="71"/>
    </row>
    <row r="39" spans="1:6" ht="15.75">
      <c r="A39" s="69"/>
      <c r="B39" s="69" t="s">
        <v>242</v>
      </c>
      <c r="C39" s="70">
        <f>SUM(C37:C38)</f>
        <v>255720</v>
      </c>
      <c r="D39" s="70">
        <f>SUM(D37:D38)</f>
        <v>4469</v>
      </c>
      <c r="E39" s="70">
        <f>SUM(E37:E38)</f>
        <v>3050</v>
      </c>
      <c r="F39" s="72">
        <f>SUM(F37:F38)</f>
        <v>263239</v>
      </c>
    </row>
    <row r="40" spans="1:6" ht="18.75">
      <c r="A40" s="44"/>
      <c r="B40" s="44" t="s">
        <v>201</v>
      </c>
      <c r="C40" s="45">
        <f>SUM(C36+C39)</f>
        <v>476798</v>
      </c>
      <c r="D40" s="45">
        <f>SUM(D19+D25+D33+D39)</f>
        <v>4470</v>
      </c>
      <c r="E40" s="45">
        <f>SUM(E19+E25+E33+E39)</f>
        <v>3221</v>
      </c>
      <c r="F40" s="67">
        <f>SUM(F36+F39)</f>
        <v>484489</v>
      </c>
    </row>
  </sheetData>
  <mergeCells count="8">
    <mergeCell ref="A1:F1"/>
    <mergeCell ref="A6:A8"/>
    <mergeCell ref="B6:B8"/>
    <mergeCell ref="C6:E6"/>
    <mergeCell ref="F6:F8"/>
    <mergeCell ref="C7:C8"/>
    <mergeCell ref="D7:D8"/>
    <mergeCell ref="E7:E8"/>
  </mergeCells>
  <phoneticPr fontId="22" type="noConversion"/>
  <printOptions horizontalCentered="1"/>
  <pageMargins left="0" right="0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H95"/>
  <sheetViews>
    <sheetView topLeftCell="A67" zoomScale="75" zoomScaleNormal="75" workbookViewId="0">
      <selection activeCell="B18" sqref="B18"/>
    </sheetView>
  </sheetViews>
  <sheetFormatPr defaultRowHeight="15"/>
  <cols>
    <col min="1" max="1" width="11.140625" bestFit="1" customWidth="1"/>
    <col min="2" max="2" width="66.5703125" customWidth="1"/>
    <col min="3" max="3" width="26.5703125" customWidth="1"/>
    <col min="4" max="4" width="25" customWidth="1"/>
    <col min="5" max="5" width="22.5703125" customWidth="1"/>
    <col min="6" max="6" width="28.28515625" style="40" customWidth="1"/>
    <col min="7" max="7" width="14.140625" bestFit="1" customWidth="1"/>
    <col min="8" max="8" width="10.42578125" bestFit="1" customWidth="1"/>
  </cols>
  <sheetData>
    <row r="1" spans="1:7" s="39" customFormat="1" ht="68.25" customHeight="1">
      <c r="A1" s="134" t="s">
        <v>336</v>
      </c>
      <c r="B1" s="134"/>
      <c r="C1" s="134"/>
      <c r="D1" s="134"/>
      <c r="E1" s="134"/>
      <c r="F1" s="134"/>
    </row>
    <row r="2" spans="1:7" ht="15.75" customHeight="1">
      <c r="F2" s="68" t="s">
        <v>292</v>
      </c>
    </row>
    <row r="3" spans="1:7" ht="26.25" customHeight="1">
      <c r="A3" s="47"/>
      <c r="B3" s="47"/>
    </row>
    <row r="4" spans="1:7" ht="23.25" customHeight="1">
      <c r="A4" s="47"/>
      <c r="B4" s="47"/>
      <c r="F4" s="86" t="s">
        <v>362</v>
      </c>
    </row>
    <row r="5" spans="1:7" ht="0.75" customHeight="1">
      <c r="A5" s="47"/>
      <c r="B5" s="47"/>
    </row>
    <row r="6" spans="1:7" ht="0.75" customHeight="1">
      <c r="A6" s="47"/>
      <c r="B6" s="47"/>
    </row>
    <row r="7" spans="1:7" s="40" customFormat="1" ht="23.25" customHeight="1">
      <c r="A7" s="135" t="s">
        <v>202</v>
      </c>
      <c r="B7" s="123" t="s">
        <v>192</v>
      </c>
      <c r="C7" s="132" t="s">
        <v>288</v>
      </c>
      <c r="D7" s="132" t="s">
        <v>289</v>
      </c>
      <c r="E7" s="132" t="s">
        <v>290</v>
      </c>
      <c r="F7" s="132" t="s">
        <v>193</v>
      </c>
    </row>
    <row r="8" spans="1:7" s="40" customFormat="1" ht="24.75" customHeight="1">
      <c r="A8" s="135"/>
      <c r="B8" s="125"/>
      <c r="C8" s="133"/>
      <c r="D8" s="133"/>
      <c r="E8" s="133"/>
      <c r="F8" s="133"/>
    </row>
    <row r="9" spans="1:7" s="40" customFormat="1" ht="17.25" customHeight="1">
      <c r="A9" s="64">
        <v>511011</v>
      </c>
      <c r="B9" s="65" t="s">
        <v>273</v>
      </c>
      <c r="C9" s="116">
        <v>4549</v>
      </c>
      <c r="D9" s="116">
        <v>12400</v>
      </c>
      <c r="E9" s="117">
        <v>21684</v>
      </c>
      <c r="F9" s="118">
        <f t="shared" ref="F9:F14" si="0">SUM(C9:E9)</f>
        <v>38633</v>
      </c>
    </row>
    <row r="10" spans="1:7" ht="21">
      <c r="A10" s="41">
        <v>5110141</v>
      </c>
      <c r="B10" s="41" t="s">
        <v>233</v>
      </c>
      <c r="C10" s="74">
        <v>1958</v>
      </c>
      <c r="D10" s="74"/>
      <c r="E10" s="82"/>
      <c r="F10" s="84">
        <f t="shared" si="0"/>
        <v>1958</v>
      </c>
    </row>
    <row r="11" spans="1:7" ht="21">
      <c r="A11" s="41">
        <v>51107</v>
      </c>
      <c r="B11" s="41" t="s">
        <v>337</v>
      </c>
      <c r="C11" s="74">
        <v>375</v>
      </c>
      <c r="D11" s="80">
        <v>442</v>
      </c>
      <c r="E11" s="82">
        <v>735</v>
      </c>
      <c r="F11" s="84">
        <f t="shared" si="0"/>
        <v>1552</v>
      </c>
    </row>
    <row r="12" spans="1:7" ht="21">
      <c r="A12" s="41">
        <v>51109</v>
      </c>
      <c r="B12" s="41" t="s">
        <v>338</v>
      </c>
      <c r="C12" s="74"/>
      <c r="D12" s="80">
        <v>217</v>
      </c>
      <c r="E12" s="82">
        <v>61</v>
      </c>
      <c r="F12" s="84">
        <f t="shared" si="0"/>
        <v>278</v>
      </c>
    </row>
    <row r="13" spans="1:7" ht="21">
      <c r="A13" s="41">
        <v>51110</v>
      </c>
      <c r="B13" s="41" t="s">
        <v>339</v>
      </c>
      <c r="C13" s="74"/>
      <c r="D13" s="80"/>
      <c r="E13" s="82"/>
      <c r="F13" s="84">
        <f t="shared" si="0"/>
        <v>0</v>
      </c>
    </row>
    <row r="14" spans="1:7" ht="21">
      <c r="A14" s="41">
        <v>51113</v>
      </c>
      <c r="B14" s="41" t="s">
        <v>340</v>
      </c>
      <c r="C14" s="74">
        <v>1013</v>
      </c>
      <c r="D14" s="80">
        <v>2841</v>
      </c>
      <c r="E14" s="82">
        <v>325</v>
      </c>
      <c r="F14" s="84">
        <f t="shared" si="0"/>
        <v>4179</v>
      </c>
    </row>
    <row r="15" spans="1:7" s="40" customFormat="1" ht="17.25" customHeight="1">
      <c r="A15" s="57"/>
      <c r="B15" s="57" t="s">
        <v>203</v>
      </c>
      <c r="C15" s="75">
        <f>SUM(C9:C14)</f>
        <v>7895</v>
      </c>
      <c r="D15" s="75">
        <f>SUM(D9:D14)</f>
        <v>15900</v>
      </c>
      <c r="E15" s="75">
        <f>SUM(E9:E14)</f>
        <v>22805</v>
      </c>
      <c r="F15" s="78">
        <f>SUM(F9:F14)</f>
        <v>46600</v>
      </c>
      <c r="G15" s="53"/>
    </row>
    <row r="16" spans="1:7" ht="21">
      <c r="A16" s="41">
        <v>5121</v>
      </c>
      <c r="B16" s="41" t="s">
        <v>204</v>
      </c>
      <c r="C16" s="74">
        <v>2558</v>
      </c>
      <c r="D16" s="74"/>
      <c r="E16" s="82"/>
      <c r="F16" s="85">
        <f>SUM(C16:E16)</f>
        <v>2558</v>
      </c>
    </row>
    <row r="17" spans="1:8" ht="21">
      <c r="A17" s="41">
        <v>5122</v>
      </c>
      <c r="B17" s="41" t="s">
        <v>205</v>
      </c>
      <c r="C17" s="74">
        <v>504</v>
      </c>
      <c r="D17" s="74"/>
      <c r="E17" s="82"/>
      <c r="F17" s="85">
        <f>SUM(C17:E17)</f>
        <v>504</v>
      </c>
    </row>
    <row r="18" spans="1:8" ht="21">
      <c r="A18" s="41">
        <v>5123</v>
      </c>
      <c r="B18" s="41" t="s">
        <v>231</v>
      </c>
      <c r="C18" s="74">
        <v>265</v>
      </c>
      <c r="D18" s="80"/>
      <c r="E18" s="82"/>
      <c r="F18" s="85">
        <f>SUM(C18:E18)</f>
        <v>265</v>
      </c>
    </row>
    <row r="19" spans="1:8" s="40" customFormat="1" ht="17.25" customHeight="1">
      <c r="A19" s="57"/>
      <c r="B19" s="57" t="s">
        <v>206</v>
      </c>
      <c r="C19" s="75">
        <f>SUM(C16:C18)</f>
        <v>3327</v>
      </c>
      <c r="D19" s="75"/>
      <c r="E19" s="75"/>
      <c r="F19" s="78">
        <f>SUM(F16:F18)</f>
        <v>3327</v>
      </c>
      <c r="G19" s="53"/>
      <c r="H19" s="53"/>
    </row>
    <row r="20" spans="1:8" s="40" customFormat="1" ht="31.5" customHeight="1">
      <c r="A20" s="57"/>
      <c r="B20" s="57" t="s">
        <v>274</v>
      </c>
      <c r="C20" s="75">
        <f>SUM(C19,C15)</f>
        <v>11222</v>
      </c>
      <c r="D20" s="75">
        <f>SUM(D15+D19)</f>
        <v>15900</v>
      </c>
      <c r="E20" s="75">
        <f>SUM(E15+E19)</f>
        <v>22805</v>
      </c>
      <c r="F20" s="78">
        <f>SUM(F15+F19)</f>
        <v>49927</v>
      </c>
    </row>
    <row r="21" spans="1:8" ht="21">
      <c r="A21" s="41">
        <v>521</v>
      </c>
      <c r="B21" s="41" t="s">
        <v>207</v>
      </c>
      <c r="C21" s="74">
        <v>2673</v>
      </c>
      <c r="D21" s="74">
        <v>3307</v>
      </c>
      <c r="E21" s="82">
        <v>5942</v>
      </c>
      <c r="F21" s="85">
        <f>SUM(C21:E21)</f>
        <v>11922</v>
      </c>
    </row>
    <row r="22" spans="1:8" ht="21">
      <c r="A22" s="41">
        <v>5241</v>
      </c>
      <c r="B22" s="41" t="s">
        <v>208</v>
      </c>
      <c r="C22" s="74">
        <v>84</v>
      </c>
      <c r="D22" s="74">
        <v>80</v>
      </c>
      <c r="E22" s="82">
        <v>128</v>
      </c>
      <c r="F22" s="85">
        <f>SUM(C22:E22)</f>
        <v>292</v>
      </c>
    </row>
    <row r="23" spans="1:8" ht="21">
      <c r="A23" s="41">
        <v>5251</v>
      </c>
      <c r="B23" s="41" t="s">
        <v>343</v>
      </c>
      <c r="C23" s="74"/>
      <c r="D23" s="74"/>
      <c r="E23" s="82">
        <v>5</v>
      </c>
      <c r="F23" s="85">
        <f>SUM(C23:E23)</f>
        <v>5</v>
      </c>
    </row>
    <row r="24" spans="1:8" ht="21">
      <c r="A24" s="41">
        <v>5271</v>
      </c>
      <c r="B24" s="41" t="s">
        <v>209</v>
      </c>
      <c r="C24" s="74">
        <v>82</v>
      </c>
      <c r="D24" s="74">
        <v>88</v>
      </c>
      <c r="E24" s="82">
        <v>143</v>
      </c>
      <c r="F24" s="85">
        <f>SUM(C24:E24)</f>
        <v>313</v>
      </c>
    </row>
    <row r="25" spans="1:8" s="40" customFormat="1" ht="36" customHeight="1">
      <c r="A25" s="57"/>
      <c r="B25" s="57" t="s">
        <v>210</v>
      </c>
      <c r="C25" s="75">
        <f>SUM(C21:C24)</f>
        <v>2839</v>
      </c>
      <c r="D25" s="75">
        <f>SUM(D21:D24)</f>
        <v>3475</v>
      </c>
      <c r="E25" s="75">
        <f>SUM(E21:E24)</f>
        <v>6218</v>
      </c>
      <c r="F25" s="78">
        <f>SUM(F21:F24)</f>
        <v>12532</v>
      </c>
      <c r="G25" s="53"/>
    </row>
    <row r="26" spans="1:8" ht="21">
      <c r="A26" s="41">
        <v>531111</v>
      </c>
      <c r="B26" s="41" t="s">
        <v>275</v>
      </c>
      <c r="C26" s="74">
        <v>16</v>
      </c>
      <c r="D26" s="74"/>
      <c r="E26" s="82"/>
      <c r="F26" s="85">
        <f t="shared" ref="F26:F47" si="1">SUM(C26:E26)</f>
        <v>16</v>
      </c>
    </row>
    <row r="27" spans="1:8" ht="21">
      <c r="A27" s="41">
        <v>53111</v>
      </c>
      <c r="B27" s="41" t="s">
        <v>345</v>
      </c>
      <c r="C27" s="74">
        <v>21</v>
      </c>
      <c r="D27" s="74"/>
      <c r="E27" s="82"/>
      <c r="F27" s="85">
        <f>SUM(C27:E27)</f>
        <v>21</v>
      </c>
    </row>
    <row r="28" spans="1:8" ht="21">
      <c r="A28" s="41">
        <v>531121</v>
      </c>
      <c r="B28" s="41" t="s">
        <v>276</v>
      </c>
      <c r="C28" s="74"/>
      <c r="D28" s="74">
        <v>5</v>
      </c>
      <c r="E28" s="82">
        <v>94</v>
      </c>
      <c r="F28" s="85">
        <f t="shared" si="1"/>
        <v>99</v>
      </c>
    </row>
    <row r="29" spans="1:8" ht="21">
      <c r="A29" s="41">
        <v>531221</v>
      </c>
      <c r="B29" s="41" t="s">
        <v>341</v>
      </c>
      <c r="C29" s="74">
        <v>7</v>
      </c>
      <c r="D29" s="74">
        <v>201</v>
      </c>
      <c r="E29" s="82">
        <v>63</v>
      </c>
      <c r="F29" s="85">
        <f t="shared" si="1"/>
        <v>271</v>
      </c>
    </row>
    <row r="30" spans="1:8" ht="21">
      <c r="A30" s="41">
        <v>531231</v>
      </c>
      <c r="B30" s="41" t="s">
        <v>211</v>
      </c>
      <c r="C30" s="74">
        <v>524</v>
      </c>
      <c r="D30" s="74"/>
      <c r="E30" s="82"/>
      <c r="F30" s="85">
        <f t="shared" si="1"/>
        <v>524</v>
      </c>
    </row>
    <row r="31" spans="1:8" ht="21">
      <c r="A31" s="41">
        <v>531241</v>
      </c>
      <c r="B31" s="41" t="s">
        <v>277</v>
      </c>
      <c r="C31" s="74">
        <v>47</v>
      </c>
      <c r="D31" s="74"/>
      <c r="E31" s="82">
        <v>13</v>
      </c>
      <c r="F31" s="85">
        <f t="shared" si="1"/>
        <v>60</v>
      </c>
    </row>
    <row r="32" spans="1:8" ht="21">
      <c r="A32" s="41">
        <v>531251</v>
      </c>
      <c r="B32" s="41" t="s">
        <v>342</v>
      </c>
      <c r="C32" s="74"/>
      <c r="D32" s="74">
        <v>324</v>
      </c>
      <c r="E32" s="82"/>
      <c r="F32" s="85">
        <f>SUM(C32:E32)</f>
        <v>324</v>
      </c>
    </row>
    <row r="33" spans="1:7" ht="27" customHeight="1">
      <c r="A33" s="41">
        <v>531261</v>
      </c>
      <c r="B33" s="48" t="s">
        <v>212</v>
      </c>
      <c r="C33" s="74">
        <v>972</v>
      </c>
      <c r="D33" s="74">
        <v>122</v>
      </c>
      <c r="E33" s="82">
        <v>653</v>
      </c>
      <c r="F33" s="85">
        <f t="shared" si="1"/>
        <v>1747</v>
      </c>
    </row>
    <row r="34" spans="1:7" ht="21">
      <c r="A34" s="41">
        <v>532111</v>
      </c>
      <c r="B34" s="41" t="s">
        <v>295</v>
      </c>
      <c r="C34" s="74">
        <v>15</v>
      </c>
      <c r="D34" s="74">
        <v>158</v>
      </c>
      <c r="E34" s="82"/>
      <c r="F34" s="85">
        <f t="shared" si="1"/>
        <v>173</v>
      </c>
    </row>
    <row r="35" spans="1:7" ht="21">
      <c r="A35" s="41">
        <v>532211</v>
      </c>
      <c r="B35" s="41" t="s">
        <v>213</v>
      </c>
      <c r="C35" s="74">
        <v>390</v>
      </c>
      <c r="D35" s="74">
        <v>111</v>
      </c>
      <c r="E35" s="82">
        <v>88</v>
      </c>
      <c r="F35" s="85">
        <f t="shared" si="1"/>
        <v>589</v>
      </c>
    </row>
    <row r="36" spans="1:7" ht="21">
      <c r="A36" s="41">
        <v>533111</v>
      </c>
      <c r="B36" s="41" t="s">
        <v>214</v>
      </c>
      <c r="C36" s="74">
        <v>3617</v>
      </c>
      <c r="D36" s="74">
        <v>172</v>
      </c>
      <c r="E36" s="82">
        <v>236</v>
      </c>
      <c r="F36" s="85">
        <f t="shared" si="1"/>
        <v>4025</v>
      </c>
    </row>
    <row r="37" spans="1:7" ht="21">
      <c r="A37" s="41">
        <v>533121</v>
      </c>
      <c r="B37" s="41" t="s">
        <v>215</v>
      </c>
      <c r="C37" s="74">
        <v>362</v>
      </c>
      <c r="D37" s="74">
        <v>286</v>
      </c>
      <c r="E37" s="82">
        <v>534</v>
      </c>
      <c r="F37" s="85">
        <f t="shared" si="1"/>
        <v>1182</v>
      </c>
    </row>
    <row r="38" spans="1:7" ht="21">
      <c r="A38" s="41">
        <v>533131</v>
      </c>
      <c r="B38" s="41" t="s">
        <v>216</v>
      </c>
      <c r="C38" s="74">
        <v>99</v>
      </c>
      <c r="D38" s="74"/>
      <c r="E38" s="82">
        <v>67</v>
      </c>
      <c r="F38" s="85">
        <f t="shared" si="1"/>
        <v>166</v>
      </c>
      <c r="G38" s="30"/>
    </row>
    <row r="39" spans="1:7" ht="21">
      <c r="A39" s="41">
        <v>53321</v>
      </c>
      <c r="B39" s="41" t="s">
        <v>278</v>
      </c>
      <c r="C39" s="74">
        <v>7837</v>
      </c>
      <c r="D39" s="74"/>
      <c r="E39" s="82"/>
      <c r="F39" s="85">
        <f t="shared" si="1"/>
        <v>7837</v>
      </c>
      <c r="G39" s="30"/>
    </row>
    <row r="40" spans="1:7" ht="21">
      <c r="A40" s="41">
        <v>53331</v>
      </c>
      <c r="B40" s="41" t="s">
        <v>321</v>
      </c>
      <c r="C40" s="74">
        <v>110</v>
      </c>
      <c r="D40" s="74"/>
      <c r="E40" s="82"/>
      <c r="F40" s="85">
        <f t="shared" si="1"/>
        <v>110</v>
      </c>
      <c r="G40" s="30"/>
    </row>
    <row r="41" spans="1:7" ht="21">
      <c r="A41" s="41">
        <v>53341</v>
      </c>
      <c r="B41" s="41" t="s">
        <v>217</v>
      </c>
      <c r="C41" s="74">
        <v>1166</v>
      </c>
      <c r="D41" s="74">
        <v>29</v>
      </c>
      <c r="E41" s="82">
        <v>628</v>
      </c>
      <c r="F41" s="85">
        <f t="shared" si="1"/>
        <v>1823</v>
      </c>
      <c r="G41" s="30"/>
    </row>
    <row r="42" spans="1:7" ht="21">
      <c r="A42" s="41">
        <v>533511</v>
      </c>
      <c r="B42" s="41" t="s">
        <v>279</v>
      </c>
      <c r="C42" s="74">
        <v>1945</v>
      </c>
      <c r="D42" s="74"/>
      <c r="E42" s="82"/>
      <c r="F42" s="85">
        <f t="shared" si="1"/>
        <v>1945</v>
      </c>
      <c r="G42" s="30"/>
    </row>
    <row r="43" spans="1:7" ht="21">
      <c r="A43" s="41">
        <v>533521</v>
      </c>
      <c r="B43" s="41" t="s">
        <v>280</v>
      </c>
      <c r="C43" s="74">
        <v>474</v>
      </c>
      <c r="D43" s="74"/>
      <c r="E43" s="82"/>
      <c r="F43" s="85">
        <f t="shared" si="1"/>
        <v>474</v>
      </c>
      <c r="G43" s="30"/>
    </row>
    <row r="44" spans="1:7" ht="21">
      <c r="A44" s="41">
        <v>533621</v>
      </c>
      <c r="B44" s="41" t="s">
        <v>283</v>
      </c>
      <c r="C44" s="74">
        <v>118</v>
      </c>
      <c r="D44" s="74"/>
      <c r="E44" s="82">
        <v>122</v>
      </c>
      <c r="F44" s="85">
        <f t="shared" si="1"/>
        <v>240</v>
      </c>
      <c r="G44" s="30"/>
    </row>
    <row r="45" spans="1:7" ht="21">
      <c r="A45" s="41">
        <v>533713</v>
      </c>
      <c r="B45" s="41" t="s">
        <v>235</v>
      </c>
      <c r="C45" s="74">
        <v>164</v>
      </c>
      <c r="D45" s="74">
        <v>54</v>
      </c>
      <c r="E45" s="82">
        <v>13</v>
      </c>
      <c r="F45" s="85">
        <f t="shared" si="1"/>
        <v>231</v>
      </c>
    </row>
    <row r="46" spans="1:7" ht="21">
      <c r="A46" s="41">
        <v>533721</v>
      </c>
      <c r="B46" s="41" t="s">
        <v>322</v>
      </c>
      <c r="C46" s="74">
        <v>498</v>
      </c>
      <c r="D46" s="74">
        <v>920</v>
      </c>
      <c r="E46" s="82">
        <v>711</v>
      </c>
      <c r="F46" s="85">
        <f t="shared" si="1"/>
        <v>2129</v>
      </c>
    </row>
    <row r="47" spans="1:7" ht="21">
      <c r="A47" s="41">
        <v>533741</v>
      </c>
      <c r="B47" s="41" t="s">
        <v>282</v>
      </c>
      <c r="C47" s="74">
        <v>1519</v>
      </c>
      <c r="D47" s="74">
        <v>4</v>
      </c>
      <c r="E47" s="82">
        <v>2075</v>
      </c>
      <c r="F47" s="85">
        <f t="shared" si="1"/>
        <v>3598</v>
      </c>
    </row>
    <row r="48" spans="1:7" ht="21">
      <c r="A48" s="41">
        <v>533761</v>
      </c>
      <c r="B48" s="41" t="s">
        <v>218</v>
      </c>
      <c r="C48" s="74">
        <v>16</v>
      </c>
      <c r="D48" s="74"/>
      <c r="E48" s="82"/>
      <c r="F48" s="85">
        <f t="shared" ref="F48:F69" si="2">SUM(C48:E48)</f>
        <v>16</v>
      </c>
    </row>
    <row r="49" spans="1:7" ht="21">
      <c r="A49" s="41">
        <v>53371</v>
      </c>
      <c r="B49" s="48" t="s">
        <v>236</v>
      </c>
      <c r="C49" s="74">
        <v>3546</v>
      </c>
      <c r="D49" s="74"/>
      <c r="E49" s="82"/>
      <c r="F49" s="85">
        <f t="shared" si="2"/>
        <v>3546</v>
      </c>
      <c r="G49" s="30"/>
    </row>
    <row r="50" spans="1:7" ht="21">
      <c r="A50" s="41">
        <v>534111</v>
      </c>
      <c r="B50" s="41" t="s">
        <v>284</v>
      </c>
      <c r="C50" s="74">
        <v>3</v>
      </c>
      <c r="D50" s="74">
        <v>44</v>
      </c>
      <c r="E50" s="82">
        <v>50</v>
      </c>
      <c r="F50" s="85">
        <f t="shared" si="2"/>
        <v>97</v>
      </c>
    </row>
    <row r="51" spans="1:7" ht="21">
      <c r="A51" s="41">
        <v>53511</v>
      </c>
      <c r="B51" s="41" t="s">
        <v>296</v>
      </c>
      <c r="C51" s="74">
        <v>6439</v>
      </c>
      <c r="D51" s="74">
        <v>366</v>
      </c>
      <c r="E51" s="82">
        <v>1304</v>
      </c>
      <c r="F51" s="85">
        <f t="shared" si="2"/>
        <v>8109</v>
      </c>
    </row>
    <row r="52" spans="1:7" ht="21">
      <c r="A52" s="41">
        <v>53521</v>
      </c>
      <c r="B52" s="41" t="s">
        <v>346</v>
      </c>
      <c r="C52" s="74">
        <v>1341</v>
      </c>
      <c r="D52" s="74"/>
      <c r="E52" s="82"/>
      <c r="F52" s="85">
        <f t="shared" si="2"/>
        <v>1341</v>
      </c>
    </row>
    <row r="53" spans="1:7" ht="21">
      <c r="A53" s="41">
        <v>5342</v>
      </c>
      <c r="B53" s="41" t="s">
        <v>323</v>
      </c>
      <c r="C53" s="74"/>
      <c r="D53" s="74"/>
      <c r="E53" s="82"/>
      <c r="F53" s="85">
        <f t="shared" si="2"/>
        <v>0</v>
      </c>
    </row>
    <row r="54" spans="1:7" ht="20.25" customHeight="1">
      <c r="A54" s="41">
        <v>53551</v>
      </c>
      <c r="B54" s="41" t="s">
        <v>219</v>
      </c>
      <c r="C54" s="74"/>
      <c r="D54" s="74"/>
      <c r="E54" s="82"/>
      <c r="F54" s="85">
        <f t="shared" si="2"/>
        <v>0</v>
      </c>
    </row>
    <row r="55" spans="1:7" ht="17.25" customHeight="1">
      <c r="A55" s="41">
        <v>535571</v>
      </c>
      <c r="B55" s="41" t="s">
        <v>220</v>
      </c>
      <c r="C55" s="74">
        <v>2</v>
      </c>
      <c r="D55" s="74"/>
      <c r="E55" s="82"/>
      <c r="F55" s="85">
        <f t="shared" si="2"/>
        <v>2</v>
      </c>
      <c r="G55" s="30"/>
    </row>
    <row r="56" spans="1:7" ht="21">
      <c r="A56" s="41">
        <v>535571</v>
      </c>
      <c r="B56" s="41" t="s">
        <v>234</v>
      </c>
      <c r="C56" s="74">
        <v>3290</v>
      </c>
      <c r="D56" s="74"/>
      <c r="E56" s="82"/>
      <c r="F56" s="85">
        <f t="shared" si="2"/>
        <v>3290</v>
      </c>
      <c r="G56" s="30"/>
    </row>
    <row r="57" spans="1:7" s="40" customFormat="1" ht="27" customHeight="1">
      <c r="A57" s="57"/>
      <c r="B57" s="57" t="s">
        <v>221</v>
      </c>
      <c r="C57" s="75">
        <f>SUM(C26:C56)</f>
        <v>34538</v>
      </c>
      <c r="D57" s="75">
        <f>SUM(D26:D56)</f>
        <v>2796</v>
      </c>
      <c r="E57" s="75">
        <f>SUM(E26:E56)</f>
        <v>6651</v>
      </c>
      <c r="F57" s="78">
        <f t="shared" si="2"/>
        <v>43985</v>
      </c>
      <c r="G57" s="53"/>
    </row>
    <row r="58" spans="1:7" s="40" customFormat="1" ht="23.25" customHeight="1">
      <c r="A58" s="109">
        <v>542</v>
      </c>
      <c r="B58" s="109" t="s">
        <v>23</v>
      </c>
      <c r="C58" s="110">
        <v>58</v>
      </c>
      <c r="D58" s="110"/>
      <c r="E58" s="111"/>
      <c r="F58" s="112">
        <f t="shared" si="2"/>
        <v>58</v>
      </c>
      <c r="G58" s="53"/>
    </row>
    <row r="59" spans="1:7" s="56" customFormat="1" ht="21">
      <c r="A59" s="54">
        <v>544</v>
      </c>
      <c r="B59" s="66" t="s">
        <v>347</v>
      </c>
      <c r="C59" s="76">
        <v>922</v>
      </c>
      <c r="D59" s="76"/>
      <c r="E59" s="83"/>
      <c r="F59" s="85">
        <f t="shared" si="2"/>
        <v>922</v>
      </c>
      <c r="G59" s="55"/>
    </row>
    <row r="60" spans="1:7" s="56" customFormat="1" ht="21">
      <c r="A60" s="54">
        <v>547</v>
      </c>
      <c r="B60" s="66" t="s">
        <v>33</v>
      </c>
      <c r="C60" s="76">
        <v>550</v>
      </c>
      <c r="D60" s="76"/>
      <c r="E60" s="83"/>
      <c r="F60" s="85">
        <f t="shared" si="2"/>
        <v>550</v>
      </c>
      <c r="G60" s="55"/>
    </row>
    <row r="61" spans="1:7" s="56" customFormat="1" ht="21">
      <c r="A61" s="54">
        <v>548</v>
      </c>
      <c r="B61" s="66" t="s">
        <v>35</v>
      </c>
      <c r="C61" s="76">
        <v>1024</v>
      </c>
      <c r="D61" s="76"/>
      <c r="E61" s="83"/>
      <c r="F61" s="85">
        <f t="shared" si="2"/>
        <v>1024</v>
      </c>
      <c r="G61" s="55"/>
    </row>
    <row r="62" spans="1:7" s="40" customFormat="1" ht="34.5" customHeight="1">
      <c r="A62" s="57"/>
      <c r="B62" s="57" t="s">
        <v>222</v>
      </c>
      <c r="C62" s="75">
        <f>SUM(C58:C61)</f>
        <v>2554</v>
      </c>
      <c r="D62" s="75"/>
      <c r="E62" s="75"/>
      <c r="F62" s="78">
        <f t="shared" si="2"/>
        <v>2554</v>
      </c>
      <c r="G62" s="53"/>
    </row>
    <row r="63" spans="1:7" s="40" customFormat="1" ht="18" customHeight="1">
      <c r="A63" s="98">
        <v>5502</v>
      </c>
      <c r="B63" s="98" t="s">
        <v>324</v>
      </c>
      <c r="C63" s="99">
        <v>442</v>
      </c>
      <c r="D63" s="99"/>
      <c r="E63" s="99"/>
      <c r="F63" s="105">
        <f t="shared" si="2"/>
        <v>442</v>
      </c>
      <c r="G63" s="53"/>
    </row>
    <row r="64" spans="1:7" ht="21">
      <c r="A64" s="49">
        <v>5506071</v>
      </c>
      <c r="B64" s="49" t="s">
        <v>223</v>
      </c>
      <c r="C64" s="74">
        <v>1215</v>
      </c>
      <c r="D64" s="74"/>
      <c r="E64" s="74"/>
      <c r="F64" s="85">
        <f t="shared" si="2"/>
        <v>1215</v>
      </c>
    </row>
    <row r="65" spans="1:7" ht="21">
      <c r="A65" s="49">
        <v>55060711</v>
      </c>
      <c r="B65" s="49" t="s">
        <v>237</v>
      </c>
      <c r="C65" s="74">
        <v>13068</v>
      </c>
      <c r="D65" s="74"/>
      <c r="E65" s="74"/>
      <c r="F65" s="85">
        <f t="shared" si="2"/>
        <v>13068</v>
      </c>
    </row>
    <row r="66" spans="1:7" ht="21">
      <c r="A66" s="49">
        <v>5506081</v>
      </c>
      <c r="B66" s="49" t="s">
        <v>325</v>
      </c>
      <c r="C66" s="74">
        <v>2613</v>
      </c>
      <c r="D66" s="74"/>
      <c r="E66" s="74"/>
      <c r="F66" s="85">
        <f t="shared" si="2"/>
        <v>2613</v>
      </c>
    </row>
    <row r="67" spans="1:7" ht="21">
      <c r="A67" s="49">
        <v>5512</v>
      </c>
      <c r="B67" s="49" t="s">
        <v>348</v>
      </c>
      <c r="C67" s="74">
        <v>18604</v>
      </c>
      <c r="D67" s="74"/>
      <c r="E67" s="74"/>
      <c r="F67" s="85">
        <f t="shared" si="2"/>
        <v>18604</v>
      </c>
    </row>
    <row r="68" spans="1:7" ht="21">
      <c r="A68" s="49">
        <v>5512</v>
      </c>
      <c r="B68" s="49" t="s">
        <v>349</v>
      </c>
      <c r="C68" s="74">
        <v>19469</v>
      </c>
      <c r="D68" s="74"/>
      <c r="E68" s="74"/>
      <c r="F68" s="85">
        <f t="shared" si="2"/>
        <v>19469</v>
      </c>
    </row>
    <row r="69" spans="1:7" ht="21">
      <c r="A69" s="49">
        <v>5512</v>
      </c>
      <c r="B69" s="49" t="s">
        <v>350</v>
      </c>
      <c r="C69" s="74">
        <v>109</v>
      </c>
      <c r="D69" s="74"/>
      <c r="E69" s="74"/>
      <c r="F69" s="85">
        <f t="shared" si="2"/>
        <v>109</v>
      </c>
    </row>
    <row r="70" spans="1:7" ht="21">
      <c r="A70" s="49">
        <v>55131</v>
      </c>
      <c r="B70" s="49" t="s">
        <v>224</v>
      </c>
      <c r="C70" s="74"/>
      <c r="D70" s="74"/>
      <c r="E70" s="74"/>
      <c r="F70" s="85"/>
    </row>
    <row r="71" spans="1:7" s="40" customFormat="1" ht="32.25" customHeight="1">
      <c r="A71" s="57"/>
      <c r="B71" s="57" t="s">
        <v>225</v>
      </c>
      <c r="C71" s="75">
        <f>SUM(C63:C70)</f>
        <v>55520</v>
      </c>
      <c r="D71" s="75"/>
      <c r="E71" s="75"/>
      <c r="F71" s="78">
        <f t="shared" ref="F71:F76" si="3">SUM(C71:E71)</f>
        <v>55520</v>
      </c>
      <c r="G71" s="53"/>
    </row>
    <row r="72" spans="1:7" s="40" customFormat="1" ht="16.5" customHeight="1">
      <c r="A72" s="98">
        <v>5611</v>
      </c>
      <c r="B72" s="98" t="s">
        <v>300</v>
      </c>
      <c r="C72" s="99">
        <v>62</v>
      </c>
      <c r="D72" s="99"/>
      <c r="E72" s="99"/>
      <c r="F72" s="105">
        <f t="shared" si="3"/>
        <v>62</v>
      </c>
      <c r="G72" s="53"/>
    </row>
    <row r="73" spans="1:7" s="56" customFormat="1" ht="21">
      <c r="A73" s="54">
        <v>5621</v>
      </c>
      <c r="B73" s="54" t="s">
        <v>238</v>
      </c>
      <c r="C73" s="76">
        <v>24193</v>
      </c>
      <c r="D73" s="76"/>
      <c r="E73" s="76"/>
      <c r="F73" s="85">
        <f t="shared" si="3"/>
        <v>24193</v>
      </c>
      <c r="G73" s="55"/>
    </row>
    <row r="74" spans="1:7" s="56" customFormat="1" ht="21">
      <c r="A74" s="54">
        <v>5631</v>
      </c>
      <c r="B74" s="66" t="s">
        <v>293</v>
      </c>
      <c r="C74" s="76"/>
      <c r="D74" s="76"/>
      <c r="E74" s="76"/>
      <c r="F74" s="85">
        <f t="shared" si="3"/>
        <v>0</v>
      </c>
      <c r="G74" s="55"/>
    </row>
    <row r="75" spans="1:7" s="56" customFormat="1" ht="21">
      <c r="A75" s="54">
        <v>5641</v>
      </c>
      <c r="B75" s="66" t="s">
        <v>294</v>
      </c>
      <c r="C75" s="76">
        <v>447</v>
      </c>
      <c r="D75" s="76"/>
      <c r="E75" s="76">
        <v>596</v>
      </c>
      <c r="F75" s="85">
        <f t="shared" si="3"/>
        <v>1043</v>
      </c>
      <c r="G75" s="55"/>
    </row>
    <row r="76" spans="1:7" s="56" customFormat="1" ht="21">
      <c r="A76" s="54">
        <v>5671</v>
      </c>
      <c r="B76" s="54" t="s">
        <v>239</v>
      </c>
      <c r="C76" s="76">
        <v>6200</v>
      </c>
      <c r="D76" s="76"/>
      <c r="E76" s="76">
        <v>161</v>
      </c>
      <c r="F76" s="85">
        <f t="shared" si="3"/>
        <v>6361</v>
      </c>
      <c r="G76" s="55"/>
    </row>
    <row r="77" spans="1:7" s="40" customFormat="1" ht="30.75" customHeight="1">
      <c r="A77" s="57"/>
      <c r="B77" s="57" t="s">
        <v>71</v>
      </c>
      <c r="C77" s="75">
        <f>SUM(C72:C76)</f>
        <v>30902</v>
      </c>
      <c r="D77" s="75"/>
      <c r="E77" s="75">
        <f>SUM(E72:E76)</f>
        <v>757</v>
      </c>
      <c r="F77" s="78">
        <f>SUM(F72:F76)</f>
        <v>31659</v>
      </c>
      <c r="G77" s="53"/>
    </row>
    <row r="78" spans="1:7" ht="18.75" customHeight="1">
      <c r="A78" s="49">
        <v>5711</v>
      </c>
      <c r="B78" s="49" t="s">
        <v>226</v>
      </c>
      <c r="C78" s="74">
        <v>2655</v>
      </c>
      <c r="D78" s="74"/>
      <c r="E78" s="74"/>
      <c r="F78" s="85">
        <f>SUM(C78:E78)</f>
        <v>2655</v>
      </c>
    </row>
    <row r="79" spans="1:7" ht="18.75" customHeight="1">
      <c r="A79" s="49">
        <v>5731</v>
      </c>
      <c r="B79" s="49" t="s">
        <v>351</v>
      </c>
      <c r="C79" s="74">
        <v>5354</v>
      </c>
      <c r="D79" s="74"/>
      <c r="E79" s="74"/>
      <c r="F79" s="85">
        <f>SUM(C79:E79)</f>
        <v>5354</v>
      </c>
    </row>
    <row r="80" spans="1:7" ht="21" customHeight="1">
      <c r="A80" s="49">
        <v>5741</v>
      </c>
      <c r="B80" s="49" t="s">
        <v>227</v>
      </c>
      <c r="C80" s="74">
        <v>2162</v>
      </c>
      <c r="D80" s="74"/>
      <c r="E80" s="74"/>
      <c r="F80" s="85">
        <f>SUM(C80:E80)</f>
        <v>2162</v>
      </c>
    </row>
    <row r="81" spans="1:7" s="40" customFormat="1" ht="30" customHeight="1">
      <c r="A81" s="57"/>
      <c r="B81" s="57" t="s">
        <v>77</v>
      </c>
      <c r="C81" s="75">
        <f>SUM(C78:C80)</f>
        <v>10171</v>
      </c>
      <c r="D81" s="75"/>
      <c r="E81" s="75"/>
      <c r="F81" s="78">
        <f>SUM(F78:F80)</f>
        <v>10171</v>
      </c>
      <c r="G81" s="53"/>
    </row>
    <row r="82" spans="1:7" s="40" customFormat="1" ht="18" customHeight="1">
      <c r="A82" s="98">
        <v>584</v>
      </c>
      <c r="B82" s="98" t="s">
        <v>326</v>
      </c>
      <c r="C82" s="99">
        <v>14621</v>
      </c>
      <c r="D82" s="99"/>
      <c r="E82" s="99"/>
      <c r="F82" s="105">
        <f>SUM(C82:E82)</f>
        <v>14621</v>
      </c>
      <c r="G82" s="53"/>
    </row>
    <row r="83" spans="1:7" s="40" customFormat="1" ht="18" customHeight="1">
      <c r="A83" s="98">
        <v>586</v>
      </c>
      <c r="B83" s="98" t="s">
        <v>327</v>
      </c>
      <c r="C83" s="99"/>
      <c r="D83" s="99"/>
      <c r="E83" s="99"/>
      <c r="F83" s="105">
        <f>SUM(C83:E83)</f>
        <v>0</v>
      </c>
      <c r="G83" s="53"/>
    </row>
    <row r="84" spans="1:7" s="51" customFormat="1" ht="21">
      <c r="A84" s="50">
        <v>5871</v>
      </c>
      <c r="B84" s="50" t="s">
        <v>79</v>
      </c>
      <c r="C84" s="74"/>
      <c r="D84" s="74"/>
      <c r="E84" s="74"/>
      <c r="F84" s="106">
        <f>SUM(C84:E84)</f>
        <v>0</v>
      </c>
    </row>
    <row r="85" spans="1:7" s="51" customFormat="1" ht="21">
      <c r="A85" s="50">
        <v>589</v>
      </c>
      <c r="B85" s="49" t="s">
        <v>328</v>
      </c>
      <c r="C85" s="74">
        <v>20397</v>
      </c>
      <c r="D85" s="74"/>
      <c r="E85" s="74"/>
      <c r="F85" s="106">
        <f>SUM(C85:E85)</f>
        <v>20397</v>
      </c>
    </row>
    <row r="86" spans="1:7" s="40" customFormat="1" ht="36.75" customHeight="1">
      <c r="A86" s="57"/>
      <c r="B86" s="57" t="s">
        <v>228</v>
      </c>
      <c r="C86" s="75">
        <f>SUM(C82:C85)</f>
        <v>35018</v>
      </c>
      <c r="D86" s="75"/>
      <c r="E86" s="75"/>
      <c r="F86" s="78">
        <f>SUM(F82:F85)</f>
        <v>35018</v>
      </c>
      <c r="G86" s="53"/>
    </row>
    <row r="87" spans="1:7" ht="21" hidden="1">
      <c r="A87" s="50">
        <v>59141</v>
      </c>
      <c r="B87" s="50" t="s">
        <v>84</v>
      </c>
      <c r="C87" s="74"/>
      <c r="D87" s="74"/>
      <c r="E87" s="74"/>
      <c r="F87" s="79"/>
    </row>
    <row r="88" spans="1:7" s="40" customFormat="1" ht="21" hidden="1">
      <c r="A88" s="43"/>
      <c r="B88" s="43" t="s">
        <v>229</v>
      </c>
      <c r="C88" s="77"/>
      <c r="D88" s="77"/>
      <c r="E88" s="77"/>
      <c r="F88" s="79"/>
      <c r="G88" s="53"/>
    </row>
    <row r="89" spans="1:7" s="40" customFormat="1" ht="21">
      <c r="A89" s="98">
        <v>59121</v>
      </c>
      <c r="B89" s="98" t="s">
        <v>329</v>
      </c>
      <c r="C89" s="99">
        <v>40000</v>
      </c>
      <c r="D89" s="99"/>
      <c r="E89" s="99"/>
      <c r="F89" s="105">
        <f>SUM(C89:E89)</f>
        <v>40000</v>
      </c>
      <c r="G89" s="53"/>
    </row>
    <row r="90" spans="1:7" s="40" customFormat="1" ht="21">
      <c r="A90" s="98">
        <v>59141</v>
      </c>
      <c r="B90" s="98" t="s">
        <v>330</v>
      </c>
      <c r="C90" s="99">
        <v>2106</v>
      </c>
      <c r="D90" s="99"/>
      <c r="E90" s="99"/>
      <c r="F90" s="105">
        <f>SUM(C90:E90)</f>
        <v>2106</v>
      </c>
      <c r="G90" s="53"/>
    </row>
    <row r="91" spans="1:7" s="40" customFormat="1" ht="18.75" customHeight="1">
      <c r="A91" s="98">
        <v>59151</v>
      </c>
      <c r="B91" s="98" t="s">
        <v>281</v>
      </c>
      <c r="C91" s="99">
        <v>59579</v>
      </c>
      <c r="D91" s="99"/>
      <c r="E91" s="99"/>
      <c r="F91" s="105"/>
      <c r="G91" s="53"/>
    </row>
    <row r="92" spans="1:7" s="40" customFormat="1" ht="33.75" customHeight="1">
      <c r="A92" s="57"/>
      <c r="B92" s="57" t="s">
        <v>331</v>
      </c>
      <c r="C92" s="75">
        <f>SUM(C89:C91)</f>
        <v>101685</v>
      </c>
      <c r="D92" s="75"/>
      <c r="E92" s="75"/>
      <c r="F92" s="78">
        <f>SUM(F89:F91)</f>
        <v>42106</v>
      </c>
      <c r="G92" s="53"/>
    </row>
    <row r="93" spans="1:7" s="46" customFormat="1" ht="33.75" customHeight="1">
      <c r="A93" s="44"/>
      <c r="B93" s="44" t="s">
        <v>230</v>
      </c>
      <c r="C93" s="45">
        <f>SUM(C20+C25+C57+C62+C71+C77+C81+C86+C92)</f>
        <v>284449</v>
      </c>
      <c r="D93" s="81">
        <f>SUM(D20+D25+D57+D62+D71+D77+D81+D86+D92)</f>
        <v>22171</v>
      </c>
      <c r="E93" s="81">
        <f>SUM(E20+E25+E57+E62+E71+E77+E81+E86+E92)</f>
        <v>36431</v>
      </c>
      <c r="F93" s="79">
        <f>SUM(F20+F25+F57+F62+F71+F77+F81+F86+F92)</f>
        <v>283472</v>
      </c>
      <c r="G93" s="52"/>
    </row>
    <row r="94" spans="1:7" ht="19.5" customHeight="1"/>
    <row r="95" spans="1:7" ht="21" customHeight="1"/>
  </sheetData>
  <mergeCells count="7">
    <mergeCell ref="A1:F1"/>
    <mergeCell ref="A7:A8"/>
    <mergeCell ref="B7:B8"/>
    <mergeCell ref="C7:C8"/>
    <mergeCell ref="D7:D8"/>
    <mergeCell ref="E7:E8"/>
    <mergeCell ref="F7:F8"/>
  </mergeCells>
  <phoneticPr fontId="22" type="noConversion"/>
  <printOptions horizontalCentered="1"/>
  <pageMargins left="0" right="0" top="0.35433070866141736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kiadások-bevételek mérlege</vt:lpstr>
      <vt:lpstr>Össz.bevételek rovatok szerint</vt:lpstr>
      <vt:lpstr>Össz.Kiadások rovatok szerint</vt:lpstr>
      <vt:lpstr>'kiadások-bevételek mérlege'!Nyomtatási_terület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2015-11-23T12:26:02Z</cp:lastPrinted>
  <dcterms:created xsi:type="dcterms:W3CDTF">2015-02-12T11:13:43Z</dcterms:created>
  <dcterms:modified xsi:type="dcterms:W3CDTF">2015-12-10T10:27:35Z</dcterms:modified>
</cp:coreProperties>
</file>