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440" windowHeight="11760"/>
  </bookViews>
  <sheets>
    <sheet name="kiadások-bevételek mérlege" sheetId="1" r:id="rId1"/>
    <sheet name="Össz.bevételek rovatok szerint" sheetId="6" r:id="rId2"/>
    <sheet name="Össz.Kiadások rovatok szerint" sheetId="2" r:id="rId3"/>
  </sheets>
  <definedNames>
    <definedName name="_xlnm.Print_Area" localSheetId="0">'kiadások-bevételek mérlege'!$A$1:$E$131</definedName>
  </definedNames>
  <calcPr calcId="125725"/>
</workbook>
</file>

<file path=xl/calcChain.xml><?xml version="1.0" encoding="utf-8"?>
<calcChain xmlns="http://schemas.openxmlformats.org/spreadsheetml/2006/main">
  <c r="F88" i="2"/>
  <c r="F87"/>
  <c r="F81"/>
  <c r="F73"/>
  <c r="F72"/>
  <c r="F71"/>
  <c r="F67"/>
  <c r="F60"/>
  <c r="F50"/>
  <c r="F49"/>
  <c r="F48"/>
  <c r="F46"/>
  <c r="F45"/>
  <c r="F4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88"/>
  <c r="E73"/>
  <c r="E50"/>
  <c r="E21"/>
  <c r="D88"/>
  <c r="D50"/>
  <c r="D17"/>
  <c r="D12"/>
  <c r="F38" i="6"/>
  <c r="F37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D38"/>
  <c r="D37"/>
  <c r="D33"/>
  <c r="E38"/>
  <c r="E33"/>
  <c r="E37"/>
  <c r="C38"/>
  <c r="C37"/>
  <c r="C33"/>
  <c r="C25"/>
  <c r="C19"/>
  <c r="C18"/>
  <c r="C14"/>
  <c r="C88" i="2"/>
  <c r="C87"/>
  <c r="C73"/>
  <c r="C67"/>
  <c r="C60"/>
  <c r="C50"/>
  <c r="C12"/>
  <c r="E58" i="1"/>
  <c r="E40"/>
  <c r="E18"/>
  <c r="E9"/>
  <c r="I129"/>
  <c r="E84"/>
  <c r="E128"/>
  <c r="E72"/>
  <c r="E68"/>
  <c r="E55"/>
  <c r="E47"/>
  <c r="E45"/>
  <c r="E15"/>
  <c r="E14"/>
  <c r="E13"/>
  <c r="E12"/>
  <c r="E11"/>
  <c r="E10"/>
  <c r="H130"/>
  <c r="H58"/>
  <c r="H18"/>
  <c r="G84"/>
  <c r="G130"/>
  <c r="G131" s="1"/>
  <c r="G58"/>
  <c r="G47"/>
  <c r="G18"/>
  <c r="D130"/>
  <c r="D92"/>
  <c r="D84"/>
  <c r="D72"/>
  <c r="D68"/>
  <c r="D103" s="1"/>
  <c r="D131" s="1"/>
  <c r="D55"/>
  <c r="D50"/>
  <c r="D47"/>
  <c r="D40"/>
  <c r="D27"/>
  <c r="D58" s="1"/>
  <c r="D18"/>
  <c r="D11"/>
  <c r="C81" i="2"/>
  <c r="C18" i="1"/>
  <c r="C92"/>
  <c r="C68"/>
  <c r="C103" s="1"/>
  <c r="C131" s="1"/>
  <c r="C130"/>
  <c r="C84"/>
  <c r="C72"/>
  <c r="C55"/>
  <c r="C50"/>
  <c r="C47"/>
  <c r="C40"/>
  <c r="C58" s="1"/>
  <c r="C11"/>
  <c r="E103" l="1"/>
  <c r="E131" s="1"/>
</calcChain>
</file>

<file path=xl/sharedStrings.xml><?xml version="1.0" encoding="utf-8"?>
<sst xmlns="http://schemas.openxmlformats.org/spreadsheetml/2006/main" count="398" uniqueCount="354">
  <si>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</si>
  <si>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</si>
  <si>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</si>
  <si>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</si>
  <si>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</si>
  <si>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</si>
  <si>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</si>
  <si>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</si>
  <si>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</si>
  <si>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</si>
  <si>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</si>
  <si>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</si>
  <si>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</si>
  <si>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</si>
  <si>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</si>
  <si>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</si>
  <si>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</si>
  <si>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</si>
  <si>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</si>
  <si>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</si>
  <si>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</si>
  <si>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</si>
  <si>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</si>
  <si>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</si>
  <si>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</si>
  <si>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</si>
  <si>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</si>
  <si>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</si>
  <si>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</si>
  <si>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</si>
  <si>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</si>
  <si>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</si>
  <si>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</si>
  <si>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</si>
  <si>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</si>
  <si>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</si>
  <si>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</si>
  <si>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</si>
  <si>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</si>
  <si>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</si>
  <si>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</si>
  <si>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</si>
  <si>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</si>
  <si>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</si>
  <si>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</si>
  <si>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</si>
  <si>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</si>
  <si>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</si>
  <si>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</si>
  <si>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</si>
  <si>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</si>
  <si>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</si>
  <si>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</si>
  <si>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</si>
  <si>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</si>
  <si>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</si>
  <si>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</si>
  <si>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</si>
  <si>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</si>
  <si>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</si>
  <si>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</si>
  <si>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</si>
  <si>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</si>
  <si>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</si>
  <si>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</si>
  <si>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</si>
  <si>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</si>
  <si>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</si>
  <si>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</si>
  <si>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</si>
  <si>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</si>
  <si>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</si>
  <si>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</si>
  <si>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</si>
  <si>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</si>
  <si>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</si>
  <si>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</si>
  <si>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</si>
  <si>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</si>
  <si>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</si>
  <si>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</si>
  <si>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</si>
  <si>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</si>
  <si>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</si>
  <si>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Államháztartáson belüli megelőlegezések visszafizetése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</si>
  <si>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</si>
  <si>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</si>
  <si>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</si>
  <si>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</si>
  <si>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</si>
  <si>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</si>
  <si>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</si>
  <si>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</si>
  <si>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</si>
  <si>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</si>
  <si>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</si>
  <si>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</si>
  <si>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</si>
  <si>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</si>
  <si>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</si>
  <si>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</si>
  <si>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</si>
  <si>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</si>
  <si>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</si>
  <si>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</si>
  <si>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</si>
  <si>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</si>
  <si>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</si>
  <si>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</si>
  <si>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</si>
  <si>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</si>
  <si>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</si>
  <si>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</si>
  <si>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</si>
  <si>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</si>
  <si>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</si>
  <si>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</si>
  <si>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</si>
  <si>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</si>
  <si>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</si>
  <si>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</si>
  <si>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</si>
  <si>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</si>
  <si>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</si>
  <si>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</si>
  <si>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</si>
  <si>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</si>
  <si>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</si>
  <si>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</si>
  <si>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</si>
  <si>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</si>
  <si>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</si>
  <si>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</si>
  <si>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</si>
  <si>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</si>
  <si>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</si>
  <si>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</si>
  <si>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</si>
  <si>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</si>
  <si>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</si>
  <si>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</si>
  <si>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</si>
  <si>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</si>
  <si>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</si>
  <si>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</si>
  <si>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</si>
  <si>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</si>
  <si>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</si>
  <si>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</si>
  <si>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</si>
  <si>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</si>
  <si>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</si>
  <si>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</si>
  <si>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</si>
  <si>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</si>
  <si>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</si>
  <si>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</si>
  <si>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</si>
  <si>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</si>
  <si>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</si>
  <si>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</si>
  <si>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</si>
  <si>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</si>
  <si>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</si>
  <si>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</si>
  <si>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</si>
  <si>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</si>
  <si>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</si>
  <si>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</si>
  <si>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</si>
  <si>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</si>
  <si>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</si>
  <si>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</si>
  <si>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</si>
  <si>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</si>
  <si>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</si>
  <si>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</si>
  <si>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</si>
  <si>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</si>
  <si>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</si>
  <si>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</si>
  <si>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</si>
  <si>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</si>
  <si>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</si>
  <si>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</si>
  <si>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</si>
  <si>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</si>
  <si>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</si>
  <si>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</si>
  <si>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</si>
  <si>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</si>
  <si>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</si>
  <si>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</si>
  <si>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Mindösszesen</t>
  </si>
  <si>
    <t>Helyi önkormányzatok működésének általános támogatása</t>
  </si>
  <si>
    <t>Települési önkormányzatok szoc.és gyermekj. Támogatása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</si>
  <si>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</si>
  <si>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</si>
  <si>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</si>
  <si>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</si>
  <si>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</si>
  <si>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</si>
  <si>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</si>
  <si>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</si>
  <si>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</si>
  <si>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</si>
  <si>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</si>
  <si>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</si>
  <si>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</si>
  <si>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</si>
  <si>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</si>
  <si>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</si>
  <si>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</si>
  <si>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Egyéb kommunikációs szolgáltatás</t>
  </si>
  <si>
    <t>Villamosenergia szolg.</t>
  </si>
  <si>
    <t>Gázdíj</t>
  </si>
  <si>
    <t>Víz- és csatornadíj</t>
  </si>
  <si>
    <t>karbantartás, kisjavítási szolgáltatások</t>
  </si>
  <si>
    <t>Kéményseprés</t>
  </si>
  <si>
    <t xml:space="preserve">Egyéb dologi jellegű kiadások (bankköltség, kerekítési különbözetek) 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</si>
  <si>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</si>
  <si>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</si>
  <si>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</si>
  <si>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</si>
  <si>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</si>
  <si>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</si>
  <si>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Egyéb működési támogatás áh.kívülre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</si>
  <si>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</si>
  <si>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</si>
  <si>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</si>
  <si>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</si>
  <si>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</si>
  <si>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</si>
  <si>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</si>
  <si>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>Egyéb külső személyi juttatások</t>
  </si>
  <si>
    <t>Települési önkormányzatok kulturális feladatainak támogatása</t>
  </si>
  <si>
    <t>Közfoglalkoztatott bére</t>
  </si>
  <si>
    <t>Más rovaton nem szerepeltethető dologi jellegű kiadás</t>
  </si>
  <si>
    <t xml:space="preserve">Postaktg.  </t>
  </si>
  <si>
    <t>Más egyéb szolgáltatás ( tűz- és munkavédelem, egyéb)</t>
  </si>
  <si>
    <t>Működési támogatás áh.belülre társulásoknak</t>
  </si>
  <si>
    <t>Ingatlan vásárlás</t>
  </si>
  <si>
    <t>Beruházás áfa</t>
  </si>
  <si>
    <t>Előző év költségvetési maradványának igénybevétele</t>
  </si>
  <si>
    <t>Felhalmozási c. visszatérítendő támogatások áh.kívülről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</si>
  <si>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</si>
  <si>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</si>
  <si>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</si>
  <si>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</si>
  <si>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</si>
  <si>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B1-B6</t>
  </si>
  <si>
    <t>2015. évi eredeti ei.</t>
  </si>
  <si>
    <t>ÁFA bevételek</t>
  </si>
  <si>
    <t>B1111</t>
  </si>
  <si>
    <t>B1131</t>
  </si>
  <si>
    <t>B1141</t>
  </si>
  <si>
    <t>B35411</t>
  </si>
  <si>
    <t>B40211</t>
  </si>
  <si>
    <t>B406</t>
  </si>
  <si>
    <t>B4081</t>
  </si>
  <si>
    <t>B81311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</si>
  <si>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</si>
  <si>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</si>
  <si>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</si>
  <si>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</si>
  <si>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</si>
  <si>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</si>
  <si>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</si>
  <si>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</si>
  <si>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</si>
  <si>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</si>
  <si>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</si>
  <si>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</si>
  <si>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</si>
  <si>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</si>
  <si>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</si>
  <si>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</si>
  <si>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CAFETÉRIA-juttatás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</si>
  <si>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</si>
  <si>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</si>
  <si>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</si>
  <si>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</si>
  <si>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</si>
  <si>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</si>
  <si>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</si>
  <si>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</si>
  <si>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</si>
  <si>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</si>
  <si>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Szakmai tevékenységet segítő szolg.</t>
  </si>
  <si>
    <t>Kiküldetési költség</t>
  </si>
  <si>
    <t>Foglalk. Helyettesítő támogatás</t>
  </si>
  <si>
    <t>Hozzájárulás lakossági energia költségekhez</t>
  </si>
  <si>
    <t>Ápolási támogatás</t>
  </si>
  <si>
    <t>Települési gyógyszertámogatás</t>
  </si>
  <si>
    <t>Újszülöttek támogatása</t>
  </si>
  <si>
    <t>Települési létfenntartási támogatás</t>
  </si>
  <si>
    <t>Köztemetés</t>
  </si>
  <si>
    <t>A helyi önkormányzat költségvetési mérlege közgazdasági tagolásban ( Ft)</t>
  </si>
  <si>
    <t>K33-K34-K35</t>
  </si>
  <si>
    <t>K44-K48</t>
  </si>
  <si>
    <t>Lövő Község Önkormányzata</t>
  </si>
  <si>
    <t>Lövői Közös Önkormányzati Hivatal</t>
  </si>
  <si>
    <t>Lövői Napsugár Óvoda és Bölcsőde</t>
  </si>
  <si>
    <t>Lövő Község Önkormányzat</t>
  </si>
  <si>
    <t>E Ft</t>
  </si>
  <si>
    <t>Informatikai eszközök beszerzése</t>
  </si>
  <si>
    <t>Egyéb TE beszerzése</t>
  </si>
  <si>
    <t>Informatikai szolg. Igénybevétele</t>
  </si>
  <si>
    <t>Működési  ÁFA</t>
  </si>
  <si>
    <t>Egyéb működési célú támogatások  ÁH-n belülről</t>
  </si>
  <si>
    <t>2015.évi mód.ei.</t>
  </si>
  <si>
    <t>Teljesítés</t>
  </si>
  <si>
    <t>Immateriális javak beszerzése, létesítése</t>
  </si>
  <si>
    <t>Egyéb felhalmozási célú támogatások ÁH-n belülre</t>
  </si>
  <si>
    <t>K84</t>
  </si>
  <si>
    <t>Felhalmozási célú visszatér. Támog.ÁH-n kívölre</t>
  </si>
  <si>
    <t>K86</t>
  </si>
  <si>
    <t>Egyéb felhalm.célú támog. ÁH-n kívülre</t>
  </si>
  <si>
    <t>K89</t>
  </si>
  <si>
    <t>Műk.c.visszatér. Támog.,kölcsönök ÁH-n belülről</t>
  </si>
  <si>
    <t>Közvetített szolgáltatások értéke</t>
  </si>
  <si>
    <t>Kiszámlázott általános forgalmi adó</t>
  </si>
  <si>
    <t>B36</t>
  </si>
  <si>
    <t>Egyéb közhatalmi bevételek</t>
  </si>
  <si>
    <t>B404</t>
  </si>
  <si>
    <t>B411</t>
  </si>
  <si>
    <t>Tulajdonosi bevételek</t>
  </si>
  <si>
    <t>B75</t>
  </si>
  <si>
    <t>Lövő</t>
  </si>
  <si>
    <t>ÓV.</t>
  </si>
  <si>
    <t>KÖH</t>
  </si>
  <si>
    <t>K61</t>
  </si>
  <si>
    <t>B8</t>
  </si>
  <si>
    <t>Bérleti díjak</t>
  </si>
  <si>
    <t>Biztosítási díjak, egyéb szolgáltatások</t>
  </si>
  <si>
    <t>Reklám- és propaganda</t>
  </si>
  <si>
    <t>Előző évi elszámolásból származó kiadások</t>
  </si>
  <si>
    <t>Egyéb működési célú támog. ÁH-n belülre</t>
  </si>
  <si>
    <t>Egyéb felhalm.célú támogatások ÁH-n belülre</t>
  </si>
  <si>
    <t>Felh.célú  visszatérítendő támogatások, kölcsönök nyújtása ÁH-n  kívülre</t>
  </si>
  <si>
    <t>Egyéb felhalm.célú támogatások ÁH-n kívülre</t>
  </si>
  <si>
    <t>Forgatási célú értékpapír vásárlása</t>
  </si>
  <si>
    <t>ÁH-n belüli megelőlegezések visszafizetése</t>
  </si>
  <si>
    <t>Finanszírozási műveletek</t>
  </si>
  <si>
    <t>B1151</t>
  </si>
  <si>
    <t>Működési célú költségvetési támogatások és kiegészítő támogatások</t>
  </si>
  <si>
    <t>Működési célú visszatérítendő támogatások</t>
  </si>
  <si>
    <t>B361</t>
  </si>
  <si>
    <t>Lövő  Község Önkormányzat és költségvetési szervei 2015. I.  félévi  kiadásai</t>
  </si>
  <si>
    <t>Lövő Község Önkormányzat és költségvetési szervei 2015. I. félévi kiadási</t>
  </si>
  <si>
    <t xml:space="preserve">Lövő Község Önkormányzat és költségvetési szervei 2015. I.félévi bevételei </t>
  </si>
  <si>
    <t>9 sz. melléklet</t>
  </si>
  <si>
    <t>10.sz. melléklet</t>
  </si>
  <si>
    <t>11.sz. melléklet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</si>
</sst>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_-* #,##0_-;\-* #,##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/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3" fontId="0" fillId="0" borderId="0" xfId="0" applyNumberFormat="1"/>
    <xf numFmtId="3" fontId="6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16" fillId="2" borderId="1" xfId="0" applyNumberFormat="1" applyFont="1" applyFill="1" applyBorder="1"/>
    <xf numFmtId="0" fontId="12" fillId="2" borderId="1" xfId="0" applyFont="1" applyFill="1" applyBorder="1" applyAlignment="1">
      <alignment horizontal="left" vertical="center"/>
    </xf>
    <xf numFmtId="3" fontId="17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8" fillId="2" borderId="0" xfId="0" applyNumberFormat="1" applyFont="1" applyFill="1" applyBorder="1"/>
    <xf numFmtId="0" fontId="18" fillId="0" borderId="0" xfId="0" applyFont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18" fillId="3" borderId="1" xfId="0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/>
    <xf numFmtId="3" fontId="18" fillId="0" borderId="0" xfId="0" applyNumberFormat="1" applyFont="1" applyAlignment="1">
      <alignment vertical="center"/>
    </xf>
    <xf numFmtId="3" fontId="2" fillId="0" borderId="0" xfId="0" applyNumberFormat="1" applyFont="1"/>
    <xf numFmtId="0" fontId="0" fillId="2" borderId="1" xfId="0" applyFont="1" applyFill="1" applyBorder="1"/>
    <xf numFmtId="3" fontId="0" fillId="2" borderId="0" xfId="0" applyNumberFormat="1" applyFont="1" applyFill="1"/>
    <xf numFmtId="0" fontId="0" fillId="2" borderId="0" xfId="0" applyFont="1" applyFill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vertical="center"/>
    </xf>
    <xf numFmtId="0" fontId="19" fillId="0" borderId="0" xfId="0" applyFont="1"/>
    <xf numFmtId="3" fontId="20" fillId="2" borderId="1" xfId="0" applyNumberFormat="1" applyFont="1" applyFill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left" vertical="center"/>
    </xf>
    <xf numFmtId="0" fontId="0" fillId="2" borderId="1" xfId="0" applyFill="1" applyBorder="1"/>
    <xf numFmtId="3" fontId="23" fillId="3" borderId="1" xfId="0" applyNumberFormat="1" applyFont="1" applyFill="1" applyBorder="1"/>
    <xf numFmtId="0" fontId="24" fillId="0" borderId="0" xfId="0" applyFont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3" fontId="23" fillId="2" borderId="1" xfId="0" applyNumberFormat="1" applyFont="1" applyFill="1" applyBorder="1"/>
    <xf numFmtId="3" fontId="23" fillId="4" borderId="1" xfId="0" applyNumberFormat="1" applyFont="1" applyFill="1" applyBorder="1"/>
    <xf numFmtId="0" fontId="2" fillId="0" borderId="0" xfId="0" applyFont="1" applyAlignment="1">
      <alignment horizontal="right"/>
    </xf>
    <xf numFmtId="168" fontId="27" fillId="0" borderId="1" xfId="1" applyNumberFormat="1" applyFont="1" applyBorder="1" applyAlignment="1">
      <alignment horizontal="right"/>
    </xf>
    <xf numFmtId="3" fontId="28" fillId="0" borderId="1" xfId="0" applyNumberFormat="1" applyFont="1" applyBorder="1"/>
    <xf numFmtId="3" fontId="25" fillId="4" borderId="1" xfId="0" applyNumberFormat="1" applyFont="1" applyFill="1" applyBorder="1"/>
    <xf numFmtId="3" fontId="28" fillId="2" borderId="1" xfId="0" applyNumberFormat="1" applyFont="1" applyFill="1" applyBorder="1"/>
    <xf numFmtId="3" fontId="25" fillId="3" borderId="1" xfId="0" applyNumberFormat="1" applyFont="1" applyFill="1" applyBorder="1"/>
    <xf numFmtId="3" fontId="29" fillId="4" borderId="1" xfId="0" applyNumberFormat="1" applyFont="1" applyFill="1" applyBorder="1"/>
    <xf numFmtId="3" fontId="29" fillId="3" borderId="1" xfId="0" applyNumberFormat="1" applyFont="1" applyFill="1" applyBorder="1"/>
    <xf numFmtId="168" fontId="28" fillId="0" borderId="1" xfId="1" applyNumberFormat="1" applyFont="1" applyBorder="1"/>
    <xf numFmtId="3" fontId="25" fillId="3" borderId="1" xfId="0" applyNumberFormat="1" applyFont="1" applyFill="1" applyBorder="1" applyAlignment="1">
      <alignment vertical="center"/>
    </xf>
    <xf numFmtId="168" fontId="27" fillId="0" borderId="2" xfId="1" applyNumberFormat="1" applyFont="1" applyBorder="1" applyAlignment="1">
      <alignment horizontal="right"/>
    </xf>
    <xf numFmtId="3" fontId="28" fillId="0" borderId="2" xfId="0" applyNumberFormat="1" applyFont="1" applyBorder="1"/>
    <xf numFmtId="3" fontId="28" fillId="2" borderId="2" xfId="0" applyNumberFormat="1" applyFont="1" applyFill="1" applyBorder="1"/>
    <xf numFmtId="168" fontId="29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29" fillId="0" borderId="1" xfId="0" applyNumberFormat="1" applyFont="1" applyBorder="1"/>
    <xf numFmtId="0" fontId="18" fillId="0" borderId="0" xfId="0" applyFont="1" applyAlignment="1">
      <alignment horizontal="right"/>
    </xf>
    <xf numFmtId="0" fontId="7" fillId="2" borderId="1" xfId="0" applyFont="1" applyFill="1" applyBorder="1"/>
    <xf numFmtId="0" fontId="30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/>
    <xf numFmtId="3" fontId="8" fillId="2" borderId="8" xfId="0" applyNumberFormat="1" applyFont="1" applyFill="1" applyBorder="1"/>
    <xf numFmtId="3" fontId="4" fillId="2" borderId="0" xfId="0" applyNumberFormat="1" applyFont="1" applyFill="1" applyBorder="1"/>
    <xf numFmtId="3" fontId="0" fillId="0" borderId="0" xfId="0" applyNumberFormat="1" applyFont="1"/>
    <xf numFmtId="3" fontId="10" fillId="2" borderId="8" xfId="0" applyNumberFormat="1" applyFont="1" applyFill="1" applyBorder="1" applyAlignment="1">
      <alignment horizontal="right" vertical="center"/>
    </xf>
    <xf numFmtId="0" fontId="21" fillId="2" borderId="1" xfId="0" applyFont="1" applyFill="1" applyBorder="1"/>
    <xf numFmtId="3" fontId="21" fillId="2" borderId="1" xfId="0" applyNumberFormat="1" applyFont="1" applyFill="1" applyBorder="1"/>
    <xf numFmtId="0" fontId="21" fillId="0" borderId="1" xfId="0" applyFont="1" applyFill="1" applyBorder="1"/>
    <xf numFmtId="3" fontId="31" fillId="0" borderId="1" xfId="0" applyNumberFormat="1" applyFont="1" applyFill="1" applyBorder="1"/>
    <xf numFmtId="3" fontId="21" fillId="0" borderId="1" xfId="0" applyNumberFormat="1" applyFont="1" applyFill="1" applyBorder="1"/>
    <xf numFmtId="3" fontId="32" fillId="0" borderId="1" xfId="0" applyNumberFormat="1" applyFont="1" applyFill="1" applyBorder="1"/>
    <xf numFmtId="0" fontId="33" fillId="4" borderId="1" xfId="0" applyFont="1" applyFill="1" applyBorder="1"/>
    <xf numFmtId="3" fontId="33" fillId="4" borderId="1" xfId="0" applyNumberFormat="1" applyFont="1" applyFill="1" applyBorder="1"/>
    <xf numFmtId="3" fontId="34" fillId="4" borderId="1" xfId="0" applyNumberFormat="1" applyFont="1" applyFill="1" applyBorder="1"/>
    <xf numFmtId="3" fontId="24" fillId="0" borderId="1" xfId="0" applyNumberFormat="1" applyFont="1" applyFill="1" applyBorder="1"/>
    <xf numFmtId="3" fontId="24" fillId="0" borderId="1" xfId="0" applyNumberFormat="1" applyFont="1" applyBorder="1"/>
    <xf numFmtId="167" fontId="13" fillId="2" borderId="4" xfId="0" applyNumberFormat="1" applyFont="1" applyFill="1" applyBorder="1" applyAlignment="1"/>
    <xf numFmtId="167" fontId="0" fillId="0" borderId="4" xfId="0" applyNumberFormat="1" applyBorder="1" applyAlignment="1"/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1" xfId="0" applyFont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I131"/>
  <sheetViews>
    <sheetView tabSelected="1" workbookViewId="0">
      <selection activeCell="A7" sqref="A7:E7"/>
    </sheetView>
  </sheetViews>
  <sheetFormatPr defaultRowHeight="15"/>
  <cols>
    <col min="1" max="1" width="49.42578125" customWidth="1"/>
    <col min="2" max="2" width="12.85546875" customWidth="1"/>
    <col min="3" max="3" width="12" customWidth="1"/>
    <col min="4" max="4" width="11.140625" customWidth="1"/>
    <col min="5" max="5" width="13.140625" customWidth="1"/>
  </cols>
  <sheetData>
    <row r="2" spans="1:8" ht="1.5" customHeight="1"/>
    <row r="3" spans="1:8" ht="16.5" customHeight="1">
      <c r="A3" s="113" t="s">
        <v>349</v>
      </c>
      <c r="B3" s="113"/>
      <c r="C3" s="113"/>
      <c r="D3" s="113"/>
      <c r="E3" s="113"/>
    </row>
    <row r="4" spans="1:8" ht="16.5" customHeight="1">
      <c r="A4" s="114" t="s">
        <v>297</v>
      </c>
      <c r="B4" s="114"/>
      <c r="C4" s="114"/>
      <c r="D4" s="114"/>
      <c r="E4" s="114"/>
    </row>
    <row r="5" spans="1:8" ht="2.25" customHeight="1">
      <c r="A5" s="1"/>
      <c r="B5" s="1"/>
      <c r="C5" s="1"/>
      <c r="D5" s="1"/>
      <c r="E5" s="2"/>
    </row>
    <row r="6" spans="1:8" ht="2.25" customHeight="1">
      <c r="A6" s="1"/>
      <c r="B6" s="1"/>
      <c r="C6" s="1"/>
      <c r="D6" s="1"/>
      <c r="E6" s="2"/>
    </row>
    <row r="7" spans="1:8">
      <c r="A7" s="112" t="s">
        <v>351</v>
      </c>
      <c r="B7" s="112"/>
      <c r="C7" s="112"/>
      <c r="D7" s="112"/>
      <c r="E7" s="112"/>
    </row>
    <row r="8" spans="1:8" ht="24" customHeight="1">
      <c r="A8" s="3" t="s">
        <v>0</v>
      </c>
      <c r="B8" s="4" t="s">
        <v>1</v>
      </c>
      <c r="C8" s="31" t="s">
        <v>251</v>
      </c>
      <c r="D8" s="31" t="s">
        <v>310</v>
      </c>
      <c r="E8" s="31" t="s">
        <v>311</v>
      </c>
      <c r="F8" s="93" t="s">
        <v>328</v>
      </c>
      <c r="G8" s="93" t="s">
        <v>329</v>
      </c>
      <c r="H8" s="93" t="s">
        <v>330</v>
      </c>
    </row>
    <row r="9" spans="1:8" ht="15.75" customHeight="1">
      <c r="A9" s="5" t="s">
        <v>2</v>
      </c>
      <c r="B9" s="6" t="s">
        <v>3</v>
      </c>
      <c r="C9" s="32">
        <v>57325</v>
      </c>
      <c r="D9" s="32">
        <v>60961</v>
      </c>
      <c r="E9" s="32">
        <f>SUM(F9:H9)</f>
        <v>30424</v>
      </c>
      <c r="F9">
        <v>5047</v>
      </c>
      <c r="G9" s="94">
        <v>15131</v>
      </c>
      <c r="H9" s="94">
        <v>10246</v>
      </c>
    </row>
    <row r="10" spans="1:8" ht="18.75" customHeight="1">
      <c r="A10" s="7" t="s">
        <v>4</v>
      </c>
      <c r="B10" s="6" t="s">
        <v>5</v>
      </c>
      <c r="C10" s="32">
        <v>4655</v>
      </c>
      <c r="D10" s="32">
        <v>4339</v>
      </c>
      <c r="E10" s="32">
        <f>SUM(F10:H10)</f>
        <v>2168</v>
      </c>
      <c r="F10">
        <v>2168</v>
      </c>
    </row>
    <row r="11" spans="1:8" ht="15.75" customHeight="1">
      <c r="A11" s="8" t="s">
        <v>6</v>
      </c>
      <c r="B11" s="9" t="s">
        <v>7</v>
      </c>
      <c r="C11" s="10">
        <f>SUM(C9:C10)</f>
        <v>61980</v>
      </c>
      <c r="D11" s="10">
        <f>SUM(D9:D10)</f>
        <v>65300</v>
      </c>
      <c r="E11" s="10">
        <f>SUM(E9:E10)</f>
        <v>32592</v>
      </c>
      <c r="F11">
        <v>7215</v>
      </c>
      <c r="G11">
        <v>15131</v>
      </c>
      <c r="H11">
        <v>10246</v>
      </c>
    </row>
    <row r="12" spans="1:8" ht="28.5">
      <c r="A12" s="11" t="s">
        <v>8</v>
      </c>
      <c r="B12" s="9" t="s">
        <v>9</v>
      </c>
      <c r="C12" s="10">
        <v>16908</v>
      </c>
      <c r="D12" s="10">
        <v>17143</v>
      </c>
      <c r="E12" s="10">
        <f>SUM(F12:H12)</f>
        <v>8019</v>
      </c>
      <c r="F12">
        <v>1825</v>
      </c>
      <c r="G12" s="95">
        <v>4076</v>
      </c>
      <c r="H12" s="95">
        <v>2118</v>
      </c>
    </row>
    <row r="13" spans="1:8" ht="19.5" customHeight="1">
      <c r="A13" s="7" t="s">
        <v>10</v>
      </c>
      <c r="B13" s="6" t="s">
        <v>11</v>
      </c>
      <c r="C13" s="32">
        <v>10014</v>
      </c>
      <c r="D13" s="32">
        <v>9814</v>
      </c>
      <c r="E13" s="32">
        <f>SUM(F13:H13)</f>
        <v>2117</v>
      </c>
      <c r="F13">
        <v>1182</v>
      </c>
      <c r="G13" s="94">
        <v>464</v>
      </c>
      <c r="H13" s="94">
        <v>471</v>
      </c>
    </row>
    <row r="14" spans="1:8" ht="20.25" customHeight="1">
      <c r="A14" s="7" t="s">
        <v>12</v>
      </c>
      <c r="B14" s="6" t="s">
        <v>13</v>
      </c>
      <c r="C14" s="32">
        <v>1550</v>
      </c>
      <c r="D14" s="32">
        <v>1750</v>
      </c>
      <c r="E14" s="32">
        <f>SUM(F14:H14)</f>
        <v>549</v>
      </c>
      <c r="F14">
        <v>246</v>
      </c>
      <c r="G14" s="94">
        <v>66</v>
      </c>
      <c r="H14" s="94">
        <v>237</v>
      </c>
    </row>
    <row r="15" spans="1:8" ht="18.75" customHeight="1">
      <c r="A15" s="7" t="s">
        <v>14</v>
      </c>
      <c r="B15" s="6" t="s">
        <v>298</v>
      </c>
      <c r="C15" s="32">
        <v>64506</v>
      </c>
      <c r="D15" s="32">
        <v>64192</v>
      </c>
      <c r="E15" s="32">
        <f>SUM(F15:H15)</f>
        <v>28557</v>
      </c>
      <c r="F15">
        <v>23166</v>
      </c>
      <c r="G15" s="94">
        <v>3957</v>
      </c>
      <c r="H15" s="94">
        <v>1434</v>
      </c>
    </row>
    <row r="16" spans="1:8" hidden="1">
      <c r="A16" s="7" t="s">
        <v>15</v>
      </c>
      <c r="B16" s="6" t="s">
        <v>16</v>
      </c>
      <c r="C16" s="32"/>
      <c r="D16" s="32"/>
      <c r="E16" s="32"/>
    </row>
    <row r="17" spans="1:8" hidden="1">
      <c r="A17" s="7" t="s">
        <v>17</v>
      </c>
      <c r="B17" s="6" t="s">
        <v>18</v>
      </c>
      <c r="C17" s="32"/>
      <c r="D17" s="32"/>
      <c r="E17" s="32"/>
    </row>
    <row r="18" spans="1:8" ht="23.25" customHeight="1">
      <c r="A18" s="11" t="s">
        <v>19</v>
      </c>
      <c r="B18" s="9" t="s">
        <v>20</v>
      </c>
      <c r="C18" s="10">
        <f>SUM(C13:C15)</f>
        <v>76070</v>
      </c>
      <c r="D18" s="10">
        <f>SUM(D13:D15)</f>
        <v>75756</v>
      </c>
      <c r="E18" s="10">
        <f>SUM(E13:E15)</f>
        <v>31223</v>
      </c>
      <c r="F18">
        <v>24594</v>
      </c>
      <c r="G18" s="30">
        <f>SUM(G13:G15)</f>
        <v>4487</v>
      </c>
      <c r="H18" s="30">
        <f>SUM(H13:H15)</f>
        <v>2142</v>
      </c>
    </row>
    <row r="19" spans="1:8" hidden="1">
      <c r="A19" s="12" t="s">
        <v>21</v>
      </c>
      <c r="B19" s="6" t="s">
        <v>22</v>
      </c>
      <c r="C19" s="32"/>
      <c r="D19" s="32"/>
      <c r="E19" s="32"/>
    </row>
    <row r="20" spans="1:8" hidden="1">
      <c r="A20" s="12" t="s">
        <v>23</v>
      </c>
      <c r="B20" s="6" t="s">
        <v>24</v>
      </c>
      <c r="C20" s="32"/>
      <c r="D20" s="32"/>
      <c r="E20" s="32"/>
    </row>
    <row r="21" spans="1:8" hidden="1">
      <c r="A21" s="12" t="s">
        <v>25</v>
      </c>
      <c r="B21" s="6" t="s">
        <v>26</v>
      </c>
      <c r="C21" s="32"/>
      <c r="D21" s="32"/>
      <c r="E21" s="32"/>
    </row>
    <row r="22" spans="1:8" ht="25.5" hidden="1">
      <c r="A22" s="12" t="s">
        <v>27</v>
      </c>
      <c r="B22" s="6" t="s">
        <v>28</v>
      </c>
      <c r="C22" s="32"/>
      <c r="D22" s="32"/>
      <c r="E22" s="32"/>
    </row>
    <row r="23" spans="1:8" hidden="1">
      <c r="A23" s="12" t="s">
        <v>29</v>
      </c>
      <c r="B23" s="6" t="s">
        <v>30</v>
      </c>
      <c r="C23" s="32"/>
      <c r="D23" s="32"/>
      <c r="E23" s="32"/>
    </row>
    <row r="24" spans="1:8" hidden="1">
      <c r="A24" s="12" t="s">
        <v>31</v>
      </c>
      <c r="B24" s="6" t="s">
        <v>32</v>
      </c>
      <c r="C24" s="32"/>
      <c r="D24" s="32"/>
      <c r="E24" s="32"/>
    </row>
    <row r="25" spans="1:8" hidden="1">
      <c r="A25" s="12" t="s">
        <v>33</v>
      </c>
      <c r="B25" s="6" t="s">
        <v>34</v>
      </c>
      <c r="C25" s="32"/>
      <c r="D25" s="32"/>
      <c r="E25" s="32"/>
    </row>
    <row r="26" spans="1:8" ht="18.75" customHeight="1">
      <c r="A26" s="12" t="s">
        <v>35</v>
      </c>
      <c r="B26" s="6" t="s">
        <v>299</v>
      </c>
      <c r="C26" s="32">
        <v>4266</v>
      </c>
      <c r="D26" s="32">
        <v>4939</v>
      </c>
      <c r="E26" s="32">
        <v>1160</v>
      </c>
      <c r="F26">
        <v>1160</v>
      </c>
    </row>
    <row r="27" spans="1:8" ht="21" customHeight="1">
      <c r="A27" s="13" t="s">
        <v>36</v>
      </c>
      <c r="B27" s="9" t="s">
        <v>37</v>
      </c>
      <c r="C27" s="10">
        <v>4266</v>
      </c>
      <c r="D27" s="10">
        <f>SUM(D26)</f>
        <v>4939</v>
      </c>
      <c r="E27" s="10">
        <v>1160</v>
      </c>
      <c r="F27">
        <v>1160</v>
      </c>
    </row>
    <row r="28" spans="1:8" hidden="1">
      <c r="A28" s="14" t="s">
        <v>38</v>
      </c>
      <c r="B28" s="6" t="s">
        <v>39</v>
      </c>
      <c r="C28" s="32"/>
      <c r="D28" s="32"/>
      <c r="E28" s="32"/>
    </row>
    <row r="29" spans="1:8" hidden="1">
      <c r="A29" s="14" t="s">
        <v>40</v>
      </c>
      <c r="B29" s="6" t="s">
        <v>41</v>
      </c>
      <c r="C29" s="32"/>
      <c r="D29" s="32"/>
      <c r="E29" s="32"/>
    </row>
    <row r="30" spans="1:8" ht="25.5" hidden="1">
      <c r="A30" s="14" t="s">
        <v>42</v>
      </c>
      <c r="B30" s="6" t="s">
        <v>43</v>
      </c>
      <c r="C30" s="32"/>
      <c r="D30" s="32"/>
      <c r="E30" s="32"/>
    </row>
    <row r="31" spans="1:8" ht="25.5" hidden="1">
      <c r="A31" s="14" t="s">
        <v>44</v>
      </c>
      <c r="B31" s="6" t="s">
        <v>45</v>
      </c>
      <c r="C31" s="32"/>
      <c r="D31" s="32"/>
      <c r="E31" s="32"/>
    </row>
    <row r="32" spans="1:8">
      <c r="A32" s="14" t="s">
        <v>40</v>
      </c>
      <c r="B32" s="6" t="s">
        <v>41</v>
      </c>
      <c r="C32" s="32"/>
      <c r="D32" s="32">
        <v>442</v>
      </c>
      <c r="E32" s="32">
        <v>442</v>
      </c>
      <c r="F32">
        <v>442</v>
      </c>
    </row>
    <row r="33" spans="1:8">
      <c r="A33" s="14" t="s">
        <v>46</v>
      </c>
      <c r="B33" s="6" t="s">
        <v>47</v>
      </c>
      <c r="C33" s="32">
        <v>17052</v>
      </c>
      <c r="D33" s="32">
        <v>19558</v>
      </c>
      <c r="E33" s="32">
        <v>7944</v>
      </c>
      <c r="F33">
        <v>7944</v>
      </c>
    </row>
    <row r="34" spans="1:8" ht="25.5" hidden="1">
      <c r="A34" s="14" t="s">
        <v>48</v>
      </c>
      <c r="B34" s="6" t="s">
        <v>49</v>
      </c>
      <c r="C34" s="32"/>
      <c r="D34" s="32"/>
      <c r="E34" s="32"/>
    </row>
    <row r="35" spans="1:8" ht="25.5" hidden="1">
      <c r="A35" s="14" t="s">
        <v>50</v>
      </c>
      <c r="B35" s="6" t="s">
        <v>51</v>
      </c>
      <c r="C35" s="32"/>
      <c r="D35" s="32"/>
      <c r="E35" s="32"/>
    </row>
    <row r="36" spans="1:8" hidden="1">
      <c r="A36" s="14" t="s">
        <v>52</v>
      </c>
      <c r="B36" s="6" t="s">
        <v>53</v>
      </c>
      <c r="C36" s="32"/>
      <c r="D36" s="32"/>
      <c r="E36" s="32"/>
    </row>
    <row r="37" spans="1:8" hidden="1">
      <c r="A37" s="15" t="s">
        <v>54</v>
      </c>
      <c r="B37" s="6" t="s">
        <v>55</v>
      </c>
      <c r="C37" s="32"/>
      <c r="D37" s="32"/>
      <c r="E37" s="32"/>
    </row>
    <row r="38" spans="1:8">
      <c r="A38" s="14" t="s">
        <v>56</v>
      </c>
      <c r="B38" s="6" t="s">
        <v>57</v>
      </c>
      <c r="C38" s="32">
        <v>45168</v>
      </c>
      <c r="D38" s="32">
        <v>46488</v>
      </c>
      <c r="E38" s="32">
        <v>14776</v>
      </c>
      <c r="F38">
        <v>14776</v>
      </c>
      <c r="H38" s="30"/>
    </row>
    <row r="39" spans="1:8" ht="21" customHeight="1">
      <c r="A39" s="15" t="s">
        <v>58</v>
      </c>
      <c r="B39" s="6" t="s">
        <v>59</v>
      </c>
      <c r="C39" s="32">
        <v>15699</v>
      </c>
      <c r="D39" s="32">
        <v>9164</v>
      </c>
      <c r="E39" s="32"/>
    </row>
    <row r="40" spans="1:8" ht="16.5" customHeight="1">
      <c r="A40" s="13" t="s">
        <v>60</v>
      </c>
      <c r="B40" s="9" t="s">
        <v>61</v>
      </c>
      <c r="C40" s="10">
        <f>SUM(C33:C39)</f>
        <v>77919</v>
      </c>
      <c r="D40" s="10">
        <f>SUM(D32:D39)</f>
        <v>75652</v>
      </c>
      <c r="E40" s="10">
        <f>SUM(E32:E39)</f>
        <v>23162</v>
      </c>
      <c r="F40">
        <v>23162</v>
      </c>
    </row>
    <row r="41" spans="1:8" ht="21" customHeight="1">
      <c r="A41" s="16" t="s">
        <v>62</v>
      </c>
      <c r="B41" s="17"/>
      <c r="C41" s="18"/>
      <c r="D41" s="18"/>
      <c r="E41" s="18"/>
    </row>
    <row r="42" spans="1:8" ht="14.25" customHeight="1">
      <c r="A42" s="90" t="s">
        <v>312</v>
      </c>
      <c r="B42" s="6" t="s">
        <v>331</v>
      </c>
      <c r="C42" s="32"/>
      <c r="D42" s="32">
        <v>100</v>
      </c>
      <c r="E42" s="32">
        <v>62</v>
      </c>
      <c r="F42">
        <v>62</v>
      </c>
    </row>
    <row r="43" spans="1:8" ht="19.5" customHeight="1">
      <c r="A43" s="19" t="s">
        <v>63</v>
      </c>
      <c r="B43" s="6" t="s">
        <v>64</v>
      </c>
      <c r="C43" s="32">
        <v>133748</v>
      </c>
      <c r="D43" s="32">
        <v>79027</v>
      </c>
      <c r="E43" s="32">
        <v>1843</v>
      </c>
      <c r="F43">
        <v>1843</v>
      </c>
    </row>
    <row r="44" spans="1:8" ht="19.5" customHeight="1">
      <c r="A44" s="19" t="s">
        <v>65</v>
      </c>
      <c r="B44" s="6" t="s">
        <v>66</v>
      </c>
      <c r="C44" s="32">
        <v>1400</v>
      </c>
      <c r="D44" s="32">
        <v>1400</v>
      </c>
      <c r="E44" s="32"/>
    </row>
    <row r="45" spans="1:8" ht="23.25" customHeight="1">
      <c r="A45" s="19" t="s">
        <v>67</v>
      </c>
      <c r="B45" s="6" t="s">
        <v>68</v>
      </c>
      <c r="C45" s="32">
        <v>1153</v>
      </c>
      <c r="D45" s="32">
        <v>8239</v>
      </c>
      <c r="E45" s="32">
        <f>SUM(F45:H45)</f>
        <v>1322</v>
      </c>
      <c r="F45">
        <v>726</v>
      </c>
      <c r="G45" s="94">
        <v>596</v>
      </c>
    </row>
    <row r="46" spans="1:8" ht="27" customHeight="1">
      <c r="A46" s="20" t="s">
        <v>69</v>
      </c>
      <c r="B46" s="6" t="s">
        <v>70</v>
      </c>
      <c r="C46" s="32">
        <v>36808</v>
      </c>
      <c r="D46" s="32">
        <v>38722</v>
      </c>
      <c r="E46" s="32">
        <v>402</v>
      </c>
      <c r="F46">
        <v>241</v>
      </c>
      <c r="G46" s="94">
        <v>161</v>
      </c>
    </row>
    <row r="47" spans="1:8" ht="21.75" customHeight="1">
      <c r="A47" s="21" t="s">
        <v>71</v>
      </c>
      <c r="B47" s="9" t="s">
        <v>72</v>
      </c>
      <c r="C47" s="10">
        <f>SUM(C43:C46)</f>
        <v>173109</v>
      </c>
      <c r="D47" s="10">
        <f>SUM(D42:D46)</f>
        <v>127488</v>
      </c>
      <c r="E47" s="10">
        <f>SUM(E42:E46)</f>
        <v>3629</v>
      </c>
      <c r="F47">
        <v>2872</v>
      </c>
      <c r="G47">
        <f>SUM(G42:G46)</f>
        <v>757</v>
      </c>
    </row>
    <row r="48" spans="1:8" ht="19.5" customHeight="1">
      <c r="A48" s="12" t="s">
        <v>73</v>
      </c>
      <c r="B48" s="6" t="s">
        <v>74</v>
      </c>
      <c r="C48" s="32">
        <v>121007</v>
      </c>
      <c r="D48" s="32">
        <v>106648</v>
      </c>
      <c r="E48" s="32"/>
    </row>
    <row r="49" spans="1:8">
      <c r="A49" s="12" t="s">
        <v>75</v>
      </c>
      <c r="B49" s="6" t="s">
        <v>76</v>
      </c>
      <c r="C49" s="32">
        <v>32672</v>
      </c>
      <c r="D49" s="32">
        <v>32672</v>
      </c>
      <c r="E49" s="32"/>
    </row>
    <row r="50" spans="1:8" ht="21.75" customHeight="1">
      <c r="A50" s="13" t="s">
        <v>77</v>
      </c>
      <c r="B50" s="9" t="s">
        <v>78</v>
      </c>
      <c r="C50" s="10">
        <f>SUM(C48:C49)</f>
        <v>153679</v>
      </c>
      <c r="D50" s="10">
        <f>SUM(D48:D49)</f>
        <v>139320</v>
      </c>
    </row>
    <row r="51" spans="1:8" ht="21.75" customHeight="1">
      <c r="A51" s="91" t="s">
        <v>313</v>
      </c>
      <c r="B51" s="92" t="s">
        <v>314</v>
      </c>
      <c r="C51" s="32"/>
      <c r="D51" s="32">
        <v>14621</v>
      </c>
      <c r="E51" s="32">
        <v>14621</v>
      </c>
      <c r="F51">
        <v>14621</v>
      </c>
    </row>
    <row r="52" spans="1:8" ht="21.75" customHeight="1">
      <c r="A52" s="91" t="s">
        <v>315</v>
      </c>
      <c r="B52" s="92" t="s">
        <v>316</v>
      </c>
      <c r="C52" s="32"/>
      <c r="D52" s="32">
        <v>14359</v>
      </c>
      <c r="E52" s="32">
        <v>14359</v>
      </c>
      <c r="F52">
        <v>14359</v>
      </c>
    </row>
    <row r="53" spans="1:8" ht="20.25" customHeight="1">
      <c r="A53" s="12" t="s">
        <v>79</v>
      </c>
      <c r="B53" s="6" t="s">
        <v>80</v>
      </c>
      <c r="C53" s="32">
        <v>600</v>
      </c>
      <c r="D53" s="32">
        <v>600</v>
      </c>
      <c r="E53" s="32"/>
    </row>
    <row r="54" spans="1:8" ht="18" customHeight="1">
      <c r="A54" s="12" t="s">
        <v>317</v>
      </c>
      <c r="B54" s="6" t="s">
        <v>318</v>
      </c>
      <c r="C54" s="32"/>
      <c r="D54" s="32">
        <v>6038</v>
      </c>
      <c r="E54" s="32">
        <v>6038</v>
      </c>
      <c r="F54">
        <v>6038</v>
      </c>
    </row>
    <row r="55" spans="1:8" ht="21.75" customHeight="1">
      <c r="A55" s="13" t="s">
        <v>81</v>
      </c>
      <c r="B55" s="9" t="s">
        <v>82</v>
      </c>
      <c r="C55" s="10">
        <f>SUM(C53)</f>
        <v>600</v>
      </c>
      <c r="D55" s="10">
        <f>SUM(D51:D54)</f>
        <v>35618</v>
      </c>
      <c r="E55" s="10">
        <f>SUM(E51:E54)</f>
        <v>35018</v>
      </c>
      <c r="F55">
        <v>35018</v>
      </c>
    </row>
    <row r="56" spans="1:8" ht="17.25" customHeight="1">
      <c r="A56" s="16" t="s">
        <v>83</v>
      </c>
      <c r="B56" s="17"/>
      <c r="C56" s="18"/>
      <c r="D56" s="18"/>
      <c r="E56" s="18"/>
    </row>
    <row r="57" spans="1:8" ht="24" customHeight="1">
      <c r="A57" s="27" t="s">
        <v>85</v>
      </c>
      <c r="B57" s="28" t="s">
        <v>86</v>
      </c>
      <c r="C57" s="61"/>
      <c r="D57" s="61">
        <v>42106</v>
      </c>
      <c r="E57" s="61">
        <v>42106</v>
      </c>
      <c r="F57">
        <v>81446</v>
      </c>
      <c r="G57" s="98">
        <v>-23791</v>
      </c>
      <c r="H57" s="98">
        <v>-15549</v>
      </c>
    </row>
    <row r="58" spans="1:8" ht="30" customHeight="1">
      <c r="A58" s="29" t="s">
        <v>87</v>
      </c>
      <c r="B58" s="29"/>
      <c r="C58" s="33">
        <f>SUM(C11+C12+C18+C27+C40+C47+C50+C55+C57)</f>
        <v>564531</v>
      </c>
      <c r="D58" s="33">
        <f>SUM(D11+D12+D18+D27+D40+D47+D50+D55+D57)</f>
        <v>583322</v>
      </c>
      <c r="E58" s="33">
        <f>SUM(E11+E12+E18+E27+E40+E47+E50+E55+E57)</f>
        <v>176909</v>
      </c>
      <c r="F58">
        <v>177292</v>
      </c>
      <c r="G58" s="30">
        <f>SUM(G11+G12+G18+G27+G40+G47+G50+G55+G57)</f>
        <v>660</v>
      </c>
      <c r="H58" s="30">
        <f>SUM(H11+H12+H18+H27+H40+H47+H50+H55+H57)</f>
        <v>-1043</v>
      </c>
    </row>
    <row r="59" spans="1:8" ht="30" customHeight="1">
      <c r="A59" s="37"/>
      <c r="B59" s="37"/>
      <c r="C59" s="38"/>
    </row>
    <row r="60" spans="1:8" ht="30" customHeight="1">
      <c r="A60" s="110">
        <v>0.5</v>
      </c>
      <c r="B60" s="111"/>
      <c r="C60" s="111"/>
    </row>
    <row r="61" spans="1:8" ht="26.25">
      <c r="A61" s="3" t="s">
        <v>0</v>
      </c>
      <c r="B61" s="4" t="s">
        <v>88</v>
      </c>
      <c r="C61" s="59" t="s">
        <v>251</v>
      </c>
      <c r="D61" s="59" t="s">
        <v>310</v>
      </c>
      <c r="E61" s="59" t="s">
        <v>311</v>
      </c>
    </row>
    <row r="62" spans="1:8" ht="19.5" customHeight="1">
      <c r="A62" s="7" t="s">
        <v>89</v>
      </c>
      <c r="B62" s="20" t="s">
        <v>90</v>
      </c>
      <c r="C62" s="32">
        <v>66632</v>
      </c>
      <c r="D62" s="32">
        <v>82400</v>
      </c>
      <c r="E62" s="32">
        <v>50004</v>
      </c>
      <c r="F62">
        <v>50004</v>
      </c>
    </row>
    <row r="63" spans="1:8" hidden="1">
      <c r="A63" s="7" t="s">
        <v>91</v>
      </c>
      <c r="B63" s="20" t="s">
        <v>92</v>
      </c>
      <c r="C63" s="32"/>
      <c r="D63" s="32"/>
      <c r="E63" s="32"/>
    </row>
    <row r="64" spans="1:8" ht="25.5" hidden="1">
      <c r="A64" s="7" t="s">
        <v>93</v>
      </c>
      <c r="B64" s="20" t="s">
        <v>94</v>
      </c>
      <c r="C64" s="32"/>
      <c r="D64" s="32"/>
      <c r="E64" s="32"/>
    </row>
    <row r="65" spans="1:6" ht="25.5" hidden="1">
      <c r="A65" s="7" t="s">
        <v>95</v>
      </c>
      <c r="B65" s="20" t="s">
        <v>96</v>
      </c>
      <c r="C65" s="32"/>
      <c r="D65" s="32"/>
      <c r="E65" s="32"/>
    </row>
    <row r="66" spans="1:6">
      <c r="A66" s="7" t="s">
        <v>319</v>
      </c>
      <c r="B66" s="20" t="s">
        <v>96</v>
      </c>
      <c r="C66" s="32"/>
      <c r="D66" s="32">
        <v>2000</v>
      </c>
      <c r="E66" s="32">
        <v>2000</v>
      </c>
      <c r="F66">
        <v>2000</v>
      </c>
    </row>
    <row r="67" spans="1:6">
      <c r="A67" s="7" t="s">
        <v>309</v>
      </c>
      <c r="B67" s="20" t="s">
        <v>97</v>
      </c>
      <c r="C67" s="32">
        <v>4353</v>
      </c>
      <c r="D67" s="32">
        <v>5375</v>
      </c>
      <c r="E67" s="32">
        <v>2877</v>
      </c>
      <c r="F67">
        <v>2877</v>
      </c>
    </row>
    <row r="68" spans="1:6" ht="28.5">
      <c r="A68" s="11" t="s">
        <v>98</v>
      </c>
      <c r="B68" s="21" t="s">
        <v>99</v>
      </c>
      <c r="C68" s="33">
        <f>SUM(C62:C67)</f>
        <v>70985</v>
      </c>
      <c r="D68" s="33">
        <f>SUM(D62:D67)</f>
        <v>89775</v>
      </c>
      <c r="E68" s="33">
        <f>SUM(E62:E67)</f>
        <v>54881</v>
      </c>
      <c r="F68">
        <v>54881</v>
      </c>
    </row>
    <row r="69" spans="1:6">
      <c r="A69" s="7" t="s">
        <v>100</v>
      </c>
      <c r="B69" s="20" t="s">
        <v>101</v>
      </c>
      <c r="C69" s="32">
        <v>1900</v>
      </c>
      <c r="D69" s="32">
        <v>1900</v>
      </c>
      <c r="E69" s="32">
        <v>1458</v>
      </c>
      <c r="F69">
        <v>1458</v>
      </c>
    </row>
    <row r="70" spans="1:6">
      <c r="A70" s="7" t="s">
        <v>102</v>
      </c>
      <c r="B70" s="20" t="s">
        <v>103</v>
      </c>
      <c r="C70" s="32">
        <v>186100</v>
      </c>
      <c r="D70" s="32">
        <v>186100</v>
      </c>
      <c r="E70" s="32">
        <v>109849</v>
      </c>
      <c r="F70">
        <v>109849</v>
      </c>
    </row>
    <row r="71" spans="1:6">
      <c r="A71" s="7" t="s">
        <v>323</v>
      </c>
      <c r="B71" s="20" t="s">
        <v>322</v>
      </c>
      <c r="C71" s="32"/>
      <c r="D71" s="32"/>
      <c r="E71" s="32">
        <v>312</v>
      </c>
      <c r="F71">
        <v>312</v>
      </c>
    </row>
    <row r="72" spans="1:6">
      <c r="A72" s="11" t="s">
        <v>104</v>
      </c>
      <c r="B72" s="21" t="s">
        <v>105</v>
      </c>
      <c r="C72" s="33">
        <f>SUM(C69:C70)</f>
        <v>188000</v>
      </c>
      <c r="D72" s="33">
        <f>SUM(D69:D70)</f>
        <v>188000</v>
      </c>
      <c r="E72" s="33">
        <f>SUM(E69:E71)</f>
        <v>111619</v>
      </c>
      <c r="F72">
        <v>111619</v>
      </c>
    </row>
    <row r="73" spans="1:6">
      <c r="A73" s="12" t="s">
        <v>106</v>
      </c>
      <c r="B73" s="20" t="s">
        <v>107</v>
      </c>
      <c r="C73" s="32">
        <v>13034</v>
      </c>
      <c r="D73" s="32">
        <v>13035</v>
      </c>
      <c r="E73" s="32">
        <v>562</v>
      </c>
      <c r="F73">
        <v>562</v>
      </c>
    </row>
    <row r="74" spans="1:6" hidden="1">
      <c r="A74" s="12" t="s">
        <v>108</v>
      </c>
      <c r="B74" s="20" t="s">
        <v>109</v>
      </c>
      <c r="C74" s="32"/>
      <c r="D74" s="32"/>
      <c r="E74" s="32"/>
    </row>
    <row r="75" spans="1:6" hidden="1">
      <c r="A75" s="12" t="s">
        <v>110</v>
      </c>
      <c r="B75" s="20" t="s">
        <v>111</v>
      </c>
      <c r="C75" s="32"/>
      <c r="D75" s="32"/>
      <c r="E75" s="32"/>
    </row>
    <row r="76" spans="1:6" hidden="1">
      <c r="A76" s="12" t="s">
        <v>112</v>
      </c>
      <c r="B76" s="20" t="s">
        <v>113</v>
      </c>
      <c r="C76" s="32"/>
      <c r="D76" s="32"/>
      <c r="E76" s="32"/>
    </row>
    <row r="77" spans="1:6" hidden="1">
      <c r="A77" s="12" t="s">
        <v>114</v>
      </c>
      <c r="B77" s="20" t="s">
        <v>115</v>
      </c>
      <c r="C77" s="32"/>
      <c r="D77" s="32"/>
      <c r="E77" s="32"/>
    </row>
    <row r="78" spans="1:6">
      <c r="A78" s="12" t="s">
        <v>320</v>
      </c>
      <c r="B78" s="20" t="s">
        <v>275</v>
      </c>
      <c r="C78" s="32">
        <v>3434</v>
      </c>
      <c r="D78" s="32">
        <v>3434</v>
      </c>
      <c r="E78" s="32">
        <v>2070</v>
      </c>
      <c r="F78">
        <v>2070</v>
      </c>
    </row>
    <row r="79" spans="1:6">
      <c r="A79" s="12" t="s">
        <v>326</v>
      </c>
      <c r="B79" s="20" t="s">
        <v>324</v>
      </c>
      <c r="C79" s="32"/>
      <c r="D79" s="32"/>
      <c r="E79" s="32">
        <v>6675</v>
      </c>
      <c r="F79">
        <v>6675</v>
      </c>
    </row>
    <row r="80" spans="1:6">
      <c r="A80" s="12" t="s">
        <v>262</v>
      </c>
      <c r="B80" s="20" t="s">
        <v>261</v>
      </c>
      <c r="C80" s="32">
        <v>4333</v>
      </c>
      <c r="D80" s="32">
        <v>4333</v>
      </c>
      <c r="E80" s="32">
        <v>2087</v>
      </c>
      <c r="F80">
        <v>2087</v>
      </c>
    </row>
    <row r="81" spans="1:8">
      <c r="A81" s="12" t="s">
        <v>321</v>
      </c>
      <c r="B81" s="20" t="s">
        <v>258</v>
      </c>
      <c r="C81" s="32">
        <v>4611</v>
      </c>
      <c r="D81" s="32">
        <v>4611</v>
      </c>
      <c r="E81" s="32">
        <v>3413</v>
      </c>
      <c r="F81">
        <v>3413</v>
      </c>
    </row>
    <row r="82" spans="1:8">
      <c r="A82" s="12" t="s">
        <v>110</v>
      </c>
      <c r="B82" s="20" t="s">
        <v>111</v>
      </c>
      <c r="C82" s="32">
        <v>5000</v>
      </c>
      <c r="D82" s="32">
        <v>5000</v>
      </c>
      <c r="E82" s="32">
        <v>808</v>
      </c>
      <c r="F82">
        <v>808</v>
      </c>
    </row>
    <row r="83" spans="1:8">
      <c r="A83" s="12" t="s">
        <v>114</v>
      </c>
      <c r="B83" s="20" t="s">
        <v>325</v>
      </c>
      <c r="C83" s="32"/>
      <c r="D83" s="32"/>
      <c r="E83" s="32">
        <v>318</v>
      </c>
      <c r="F83">
        <v>296</v>
      </c>
      <c r="G83">
        <v>21</v>
      </c>
      <c r="H83" s="96">
        <v>1</v>
      </c>
    </row>
    <row r="84" spans="1:8">
      <c r="A84" s="13" t="s">
        <v>116</v>
      </c>
      <c r="B84" s="21" t="s">
        <v>117</v>
      </c>
      <c r="C84" s="33">
        <f>SUM(C73:C82)</f>
        <v>30412</v>
      </c>
      <c r="D84" s="33">
        <f>SUM(D73:D82)</f>
        <v>30413</v>
      </c>
      <c r="E84" s="33">
        <f>SUM(F84:H84)</f>
        <v>15933</v>
      </c>
      <c r="F84">
        <v>15911</v>
      </c>
      <c r="G84">
        <f>SUM(G73:G83)</f>
        <v>21</v>
      </c>
      <c r="H84">
        <v>1</v>
      </c>
    </row>
    <row r="85" spans="1:8" hidden="1">
      <c r="A85" s="11" t="s">
        <v>118</v>
      </c>
      <c r="B85" s="21" t="s">
        <v>119</v>
      </c>
      <c r="C85" s="33"/>
      <c r="D85" s="33"/>
      <c r="E85" s="33"/>
    </row>
    <row r="86" spans="1:8" ht="15.75">
      <c r="A86" s="16" t="s">
        <v>62</v>
      </c>
      <c r="B86" s="34"/>
      <c r="C86" s="35"/>
      <c r="D86" s="35"/>
      <c r="E86" s="35"/>
    </row>
    <row r="87" spans="1:8" hidden="1">
      <c r="A87" s="7" t="s">
        <v>120</v>
      </c>
      <c r="B87" s="20" t="s">
        <v>121</v>
      </c>
      <c r="C87" s="32"/>
      <c r="D87" s="32"/>
      <c r="E87" s="32"/>
    </row>
    <row r="88" spans="1:8" ht="25.5" hidden="1">
      <c r="A88" s="7" t="s">
        <v>122</v>
      </c>
      <c r="B88" s="20" t="s">
        <v>123</v>
      </c>
      <c r="C88" s="32"/>
      <c r="D88" s="32"/>
      <c r="E88" s="32"/>
    </row>
    <row r="89" spans="1:8" ht="25.5" hidden="1">
      <c r="A89" s="7" t="s">
        <v>124</v>
      </c>
      <c r="B89" s="20" t="s">
        <v>125</v>
      </c>
      <c r="C89" s="32"/>
      <c r="D89" s="32"/>
      <c r="E89" s="32"/>
    </row>
    <row r="90" spans="1:8" ht="25.5" hidden="1">
      <c r="A90" s="7" t="s">
        <v>126</v>
      </c>
      <c r="B90" s="20" t="s">
        <v>127</v>
      </c>
      <c r="C90" s="32"/>
      <c r="D90" s="32"/>
      <c r="E90" s="32"/>
    </row>
    <row r="91" spans="1:8" ht="25.5">
      <c r="A91" s="7" t="s">
        <v>128</v>
      </c>
      <c r="B91" s="20" t="s">
        <v>129</v>
      </c>
      <c r="C91" s="32">
        <v>67615</v>
      </c>
      <c r="D91" s="32">
        <v>67615</v>
      </c>
      <c r="E91" s="32"/>
    </row>
    <row r="92" spans="1:8" ht="28.5">
      <c r="A92" s="11" t="s">
        <v>130</v>
      </c>
      <c r="B92" s="21" t="s">
        <v>131</v>
      </c>
      <c r="C92" s="33">
        <f>SUM(C91)</f>
        <v>67615</v>
      </c>
      <c r="D92" s="33">
        <f>SUM(D91)</f>
        <v>67615</v>
      </c>
      <c r="E92" s="33"/>
    </row>
    <row r="93" spans="1:8" hidden="1">
      <c r="A93" s="12" t="s">
        <v>132</v>
      </c>
      <c r="B93" s="20" t="s">
        <v>133</v>
      </c>
      <c r="C93" s="32"/>
      <c r="D93" s="32"/>
      <c r="E93" s="32"/>
    </row>
    <row r="94" spans="1:8" hidden="1">
      <c r="A94" s="12" t="s">
        <v>134</v>
      </c>
      <c r="B94" s="20" t="s">
        <v>135</v>
      </c>
      <c r="C94" s="32"/>
      <c r="D94" s="32"/>
      <c r="E94" s="32"/>
    </row>
    <row r="95" spans="1:8" hidden="1">
      <c r="A95" s="12" t="s">
        <v>136</v>
      </c>
      <c r="B95" s="20" t="s">
        <v>137</v>
      </c>
      <c r="C95" s="32"/>
      <c r="D95" s="32"/>
      <c r="E95" s="32"/>
    </row>
    <row r="96" spans="1:8" hidden="1">
      <c r="A96" s="12" t="s">
        <v>138</v>
      </c>
      <c r="B96" s="20" t="s">
        <v>139</v>
      </c>
      <c r="C96" s="32"/>
      <c r="D96" s="32"/>
      <c r="E96" s="32"/>
    </row>
    <row r="97" spans="1:8" hidden="1">
      <c r="A97" s="12" t="s">
        <v>140</v>
      </c>
      <c r="B97" s="20" t="s">
        <v>141</v>
      </c>
      <c r="C97" s="32"/>
      <c r="D97" s="32"/>
      <c r="E97" s="32"/>
    </row>
    <row r="98" spans="1:8" hidden="1">
      <c r="A98" s="11" t="s">
        <v>142</v>
      </c>
      <c r="B98" s="21" t="s">
        <v>143</v>
      </c>
      <c r="C98" s="32"/>
      <c r="D98" s="32"/>
      <c r="E98" s="32"/>
    </row>
    <row r="99" spans="1:8" ht="25.5" hidden="1">
      <c r="A99" s="12" t="s">
        <v>144</v>
      </c>
      <c r="B99" s="20" t="s">
        <v>145</v>
      </c>
      <c r="C99" s="32"/>
      <c r="D99" s="32"/>
      <c r="E99" s="32"/>
    </row>
    <row r="100" spans="1:8" ht="25.5" hidden="1">
      <c r="A100" s="7" t="s">
        <v>146</v>
      </c>
      <c r="B100" s="20" t="s">
        <v>147</v>
      </c>
      <c r="C100" s="32"/>
      <c r="D100" s="32"/>
      <c r="E100" s="32"/>
    </row>
    <row r="101" spans="1:8" hidden="1">
      <c r="A101" s="12" t="s">
        <v>148</v>
      </c>
      <c r="B101" s="20" t="s">
        <v>149</v>
      </c>
      <c r="C101" s="32"/>
      <c r="D101" s="32"/>
      <c r="E101" s="32"/>
    </row>
    <row r="102" spans="1:8" ht="15.75">
      <c r="A102" s="16" t="s">
        <v>83</v>
      </c>
      <c r="B102" s="34"/>
      <c r="C102" s="63"/>
      <c r="D102" s="63"/>
      <c r="E102" s="63"/>
    </row>
    <row r="103" spans="1:8" ht="25.5" customHeight="1">
      <c r="A103" s="36" t="s">
        <v>150</v>
      </c>
      <c r="B103" s="22" t="s">
        <v>250</v>
      </c>
      <c r="C103" s="33">
        <f>SUM(C68+C72+C84+C92)</f>
        <v>357012</v>
      </c>
      <c r="D103" s="33">
        <f>SUM(D68+D72+D84+D92)</f>
        <v>375803</v>
      </c>
      <c r="E103" s="33">
        <f>SUM(E68+E72+E84+E92)</f>
        <v>182433</v>
      </c>
      <c r="F103">
        <v>182411</v>
      </c>
      <c r="G103">
        <v>21</v>
      </c>
      <c r="H103" s="62">
        <v>1</v>
      </c>
    </row>
    <row r="104" spans="1:8" ht="18" customHeight="1">
      <c r="A104" s="29" t="s">
        <v>151</v>
      </c>
      <c r="B104" s="22"/>
      <c r="C104" s="60"/>
      <c r="D104" s="60"/>
      <c r="E104" s="60"/>
    </row>
    <row r="105" spans="1:8" ht="21" customHeight="1">
      <c r="A105" s="29" t="s">
        <v>152</v>
      </c>
      <c r="B105" s="22"/>
      <c r="C105" s="33"/>
      <c r="D105" s="33"/>
      <c r="E105" s="33"/>
    </row>
    <row r="106" spans="1:8" hidden="1">
      <c r="A106" s="23" t="s">
        <v>153</v>
      </c>
      <c r="B106" s="24" t="s">
        <v>154</v>
      </c>
      <c r="C106" s="33"/>
      <c r="D106" s="33"/>
      <c r="E106" s="33"/>
    </row>
    <row r="107" spans="1:8" hidden="1">
      <c r="A107" s="25" t="s">
        <v>155</v>
      </c>
      <c r="B107" s="24" t="s">
        <v>156</v>
      </c>
      <c r="C107" s="32"/>
      <c r="D107" s="32"/>
      <c r="E107" s="32"/>
    </row>
    <row r="108" spans="1:8" ht="25.5" hidden="1">
      <c r="A108" s="7" t="s">
        <v>157</v>
      </c>
      <c r="B108" s="7" t="s">
        <v>158</v>
      </c>
      <c r="C108" s="32"/>
      <c r="D108" s="32"/>
      <c r="E108" s="32"/>
    </row>
    <row r="109" spans="1:8" ht="25.5" hidden="1">
      <c r="A109" s="7" t="s">
        <v>159</v>
      </c>
      <c r="B109" s="7" t="s">
        <v>158</v>
      </c>
      <c r="C109" s="32"/>
      <c r="D109" s="32"/>
      <c r="E109" s="32"/>
    </row>
    <row r="110" spans="1:8" ht="25.5" hidden="1">
      <c r="A110" s="7" t="s">
        <v>160</v>
      </c>
      <c r="B110" s="7" t="s">
        <v>161</v>
      </c>
      <c r="C110" s="32"/>
      <c r="D110" s="32"/>
      <c r="E110" s="32"/>
    </row>
    <row r="111" spans="1:8" ht="25.5" hidden="1">
      <c r="A111" s="7" t="s">
        <v>162</v>
      </c>
      <c r="B111" s="7" t="s">
        <v>161</v>
      </c>
      <c r="C111" s="32"/>
      <c r="D111" s="32"/>
      <c r="E111" s="32"/>
    </row>
    <row r="112" spans="1:8" hidden="1">
      <c r="A112" s="24" t="s">
        <v>163</v>
      </c>
      <c r="B112" s="24" t="s">
        <v>164</v>
      </c>
      <c r="C112" s="33"/>
      <c r="D112" s="33"/>
      <c r="E112" s="33"/>
    </row>
    <row r="113" spans="1:8" hidden="1">
      <c r="A113" s="26" t="s">
        <v>165</v>
      </c>
      <c r="B113" s="7" t="s">
        <v>166</v>
      </c>
      <c r="C113" s="32"/>
      <c r="D113" s="32"/>
      <c r="E113" s="32"/>
    </row>
    <row r="114" spans="1:8" hidden="1">
      <c r="A114" s="26" t="s">
        <v>167</v>
      </c>
      <c r="B114" s="7" t="s">
        <v>168</v>
      </c>
      <c r="C114" s="32"/>
      <c r="D114" s="32"/>
      <c r="E114" s="32"/>
    </row>
    <row r="115" spans="1:8" hidden="1">
      <c r="A115" s="26" t="s">
        <v>169</v>
      </c>
      <c r="B115" s="7" t="s">
        <v>170</v>
      </c>
      <c r="C115" s="32"/>
      <c r="D115" s="32"/>
      <c r="E115" s="32"/>
    </row>
    <row r="116" spans="1:8" hidden="1">
      <c r="A116" s="26" t="s">
        <v>171</v>
      </c>
      <c r="B116" s="7" t="s">
        <v>172</v>
      </c>
      <c r="C116" s="32"/>
      <c r="D116" s="32"/>
      <c r="E116" s="32"/>
    </row>
    <row r="117" spans="1:8" hidden="1">
      <c r="A117" s="12" t="s">
        <v>173</v>
      </c>
      <c r="B117" s="7" t="s">
        <v>174</v>
      </c>
      <c r="C117" s="32"/>
      <c r="D117" s="32"/>
      <c r="E117" s="32"/>
    </row>
    <row r="118" spans="1:8" hidden="1">
      <c r="A118" s="23" t="s">
        <v>175</v>
      </c>
      <c r="B118" s="24" t="s">
        <v>176</v>
      </c>
      <c r="C118" s="33"/>
      <c r="D118" s="33"/>
      <c r="E118" s="33"/>
    </row>
    <row r="119" spans="1:8" hidden="1">
      <c r="A119" s="12" t="s">
        <v>177</v>
      </c>
      <c r="B119" s="7" t="s">
        <v>178</v>
      </c>
      <c r="C119" s="32"/>
      <c r="D119" s="32"/>
      <c r="E119" s="32"/>
    </row>
    <row r="120" spans="1:8" hidden="1">
      <c r="A120" s="12" t="s">
        <v>179</v>
      </c>
      <c r="B120" s="7" t="s">
        <v>180</v>
      </c>
      <c r="C120" s="32"/>
      <c r="D120" s="32"/>
      <c r="E120" s="32"/>
    </row>
    <row r="121" spans="1:8" hidden="1">
      <c r="A121" s="26" t="s">
        <v>181</v>
      </c>
      <c r="B121" s="7" t="s">
        <v>182</v>
      </c>
      <c r="C121" s="32"/>
      <c r="D121" s="32"/>
      <c r="E121" s="32"/>
    </row>
    <row r="122" spans="1:8" hidden="1">
      <c r="A122" s="26" t="s">
        <v>183</v>
      </c>
      <c r="B122" s="7" t="s">
        <v>184</v>
      </c>
      <c r="C122" s="32"/>
      <c r="D122" s="32"/>
      <c r="E122" s="32"/>
    </row>
    <row r="123" spans="1:8" hidden="1">
      <c r="A123" s="25" t="s">
        <v>185</v>
      </c>
      <c r="B123" s="24" t="s">
        <v>186</v>
      </c>
      <c r="C123" s="32"/>
      <c r="D123" s="32"/>
      <c r="E123" s="32"/>
    </row>
    <row r="124" spans="1:8" hidden="1">
      <c r="A124" s="23" t="s">
        <v>187</v>
      </c>
      <c r="B124" s="24" t="s">
        <v>188</v>
      </c>
      <c r="C124" s="32"/>
      <c r="D124" s="32"/>
      <c r="E124" s="32"/>
    </row>
    <row r="125" spans="1:8">
      <c r="A125" s="12" t="s">
        <v>244</v>
      </c>
      <c r="B125" s="20" t="s">
        <v>246</v>
      </c>
      <c r="C125" s="32"/>
      <c r="D125" s="32"/>
      <c r="E125" s="32"/>
    </row>
    <row r="126" spans="1:8">
      <c r="A126" s="12"/>
      <c r="B126" s="20" t="s">
        <v>327</v>
      </c>
      <c r="C126" s="32"/>
      <c r="D126" s="32"/>
      <c r="E126" s="32">
        <v>770</v>
      </c>
      <c r="F126">
        <v>770</v>
      </c>
    </row>
    <row r="127" spans="1:8" s="40" customFormat="1" ht="27.75" customHeight="1">
      <c r="A127" s="13" t="s">
        <v>248</v>
      </c>
      <c r="B127" s="21" t="s">
        <v>249</v>
      </c>
      <c r="C127" s="33"/>
      <c r="D127" s="33"/>
      <c r="E127" s="33">
        <v>770</v>
      </c>
      <c r="F127" s="40">
        <v>770</v>
      </c>
    </row>
    <row r="128" spans="1:8" s="51" customFormat="1">
      <c r="A128" s="12" t="s">
        <v>247</v>
      </c>
      <c r="B128" s="7" t="s">
        <v>164</v>
      </c>
      <c r="C128" s="32">
        <v>207519</v>
      </c>
      <c r="D128" s="32">
        <v>207519</v>
      </c>
      <c r="E128" s="32">
        <f>SUM(F128:H128)</f>
        <v>207519</v>
      </c>
      <c r="F128" s="51">
        <v>200000</v>
      </c>
      <c r="G128" s="94">
        <v>3050</v>
      </c>
      <c r="H128" s="94">
        <v>4469</v>
      </c>
    </row>
    <row r="129" spans="1:9" s="51" customFormat="1">
      <c r="A129" s="12" t="s">
        <v>169</v>
      </c>
      <c r="B129" s="7" t="s">
        <v>170</v>
      </c>
      <c r="C129" s="32"/>
      <c r="D129" s="32"/>
      <c r="E129" s="32"/>
      <c r="G129" s="96">
        <v>23791</v>
      </c>
      <c r="H129" s="51">
        <v>15549</v>
      </c>
      <c r="I129" s="97">
        <f>SUM(G129:H129)</f>
        <v>39340</v>
      </c>
    </row>
    <row r="130" spans="1:9" ht="19.5" customHeight="1">
      <c r="A130" s="27" t="s">
        <v>189</v>
      </c>
      <c r="B130" s="28" t="s">
        <v>332</v>
      </c>
      <c r="C130" s="33">
        <f>SUM(C128)</f>
        <v>207519</v>
      </c>
      <c r="D130" s="33">
        <f>SUM(D128)</f>
        <v>207519</v>
      </c>
      <c r="E130" s="33">
        <v>207519</v>
      </c>
      <c r="F130" s="51">
        <v>200770</v>
      </c>
      <c r="G130" s="30">
        <f>SUM(G128:G129)</f>
        <v>26841</v>
      </c>
      <c r="H130">
        <f>SUM(H127:H129)</f>
        <v>20018</v>
      </c>
    </row>
    <row r="131" spans="1:9" ht="22.5" customHeight="1">
      <c r="A131" s="29" t="s">
        <v>190</v>
      </c>
      <c r="B131" s="29"/>
      <c r="C131" s="33">
        <f>SUM(C103+C130)</f>
        <v>564531</v>
      </c>
      <c r="D131" s="33">
        <f>SUM(D103+D130)</f>
        <v>583322</v>
      </c>
      <c r="E131" s="33">
        <f>SUM(E103+E127+E130)</f>
        <v>390722</v>
      </c>
      <c r="F131" s="51">
        <v>383181</v>
      </c>
      <c r="G131" s="30">
        <f>SUM(G84+G130)</f>
        <v>26862</v>
      </c>
      <c r="H131">
        <v>20019</v>
      </c>
    </row>
  </sheetData>
  <mergeCells count="3">
    <mergeCell ref="A7:E7"/>
    <mergeCell ref="A3:E3"/>
    <mergeCell ref="A4:E4"/>
  </mergeCells>
  <phoneticPr fontId="22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38"/>
  <sheetViews>
    <sheetView workbookViewId="0">
      <selection activeCell="F5" sqref="F5"/>
    </sheetView>
  </sheetViews>
  <sheetFormatPr defaultRowHeight="15"/>
  <cols>
    <col min="2" max="2" width="61.140625" customWidth="1"/>
    <col min="3" max="3" width="25.42578125" customWidth="1"/>
    <col min="4" max="4" width="22.85546875" customWidth="1"/>
    <col min="5" max="5" width="24.28515625" customWidth="1"/>
    <col min="6" max="6" width="21.42578125" customWidth="1"/>
  </cols>
  <sheetData>
    <row r="1" spans="1:6" ht="18.75">
      <c r="A1" s="115" t="s">
        <v>350</v>
      </c>
      <c r="B1" s="115"/>
      <c r="C1" s="115"/>
      <c r="D1" s="115"/>
      <c r="E1" s="115"/>
      <c r="F1" s="115"/>
    </row>
    <row r="2" spans="1:6" hidden="1">
      <c r="F2" s="40"/>
    </row>
    <row r="3" spans="1:6" ht="21">
      <c r="F3" s="68" t="s">
        <v>304</v>
      </c>
    </row>
    <row r="4" spans="1:6" hidden="1">
      <c r="F4" s="40"/>
    </row>
    <row r="5" spans="1:6">
      <c r="F5" s="73" t="s">
        <v>352</v>
      </c>
    </row>
    <row r="6" spans="1:6">
      <c r="A6" s="116" t="s">
        <v>191</v>
      </c>
      <c r="B6" s="116" t="s">
        <v>192</v>
      </c>
      <c r="C6" s="119"/>
      <c r="D6" s="120"/>
      <c r="E6" s="121"/>
      <c r="F6" s="122" t="s">
        <v>193</v>
      </c>
    </row>
    <row r="7" spans="1:6">
      <c r="A7" s="117"/>
      <c r="B7" s="117"/>
      <c r="C7" s="123" t="s">
        <v>303</v>
      </c>
      <c r="D7" s="125" t="s">
        <v>301</v>
      </c>
      <c r="E7" s="125" t="s">
        <v>302</v>
      </c>
      <c r="F7" s="122"/>
    </row>
    <row r="8" spans="1:6">
      <c r="A8" s="118"/>
      <c r="B8" s="118"/>
      <c r="C8" s="124"/>
      <c r="D8" s="126"/>
      <c r="E8" s="126"/>
      <c r="F8" s="122"/>
    </row>
    <row r="9" spans="1:6" ht="15.75">
      <c r="A9" s="41" t="s">
        <v>253</v>
      </c>
      <c r="B9" s="41" t="s">
        <v>194</v>
      </c>
      <c r="C9" s="42">
        <v>108</v>
      </c>
      <c r="D9" s="42"/>
      <c r="E9" s="42"/>
      <c r="F9" s="71">
        <f>SUM(C9:E9)</f>
        <v>108</v>
      </c>
    </row>
    <row r="10" spans="1:6" ht="15.75">
      <c r="A10" s="41" t="s">
        <v>265</v>
      </c>
      <c r="B10" s="41" t="s">
        <v>266</v>
      </c>
      <c r="C10" s="42">
        <v>20997</v>
      </c>
      <c r="D10" s="42"/>
      <c r="E10" s="42"/>
      <c r="F10" s="71">
        <f>SUM(C10:E10)</f>
        <v>20997</v>
      </c>
    </row>
    <row r="11" spans="1:6" ht="15.75">
      <c r="A11" s="41" t="s">
        <v>254</v>
      </c>
      <c r="B11" s="41" t="s">
        <v>195</v>
      </c>
      <c r="C11" s="42">
        <v>12858</v>
      </c>
      <c r="D11" s="42"/>
      <c r="E11" s="42"/>
      <c r="F11" s="71">
        <f>SUM(C11:E11)</f>
        <v>12858</v>
      </c>
    </row>
    <row r="12" spans="1:6" ht="15.75">
      <c r="A12" s="41" t="s">
        <v>255</v>
      </c>
      <c r="B12" s="41" t="s">
        <v>235</v>
      </c>
      <c r="C12" s="42">
        <v>839</v>
      </c>
      <c r="D12" s="42"/>
      <c r="E12" s="42"/>
      <c r="F12" s="71">
        <f>SUM(C12:E12)</f>
        <v>839</v>
      </c>
    </row>
    <row r="13" spans="1:6" ht="15.75">
      <c r="A13" s="41" t="s">
        <v>344</v>
      </c>
      <c r="B13" s="41" t="s">
        <v>345</v>
      </c>
      <c r="C13" s="42">
        <v>15202</v>
      </c>
      <c r="D13" s="42"/>
      <c r="E13" s="42"/>
      <c r="F13" s="71">
        <f>SUM(C13:E13)</f>
        <v>15202</v>
      </c>
    </row>
    <row r="14" spans="1:6" ht="15.75">
      <c r="A14" s="57"/>
      <c r="B14" s="57" t="s">
        <v>98</v>
      </c>
      <c r="C14" s="58">
        <f>SUM(C9:C13)</f>
        <v>50004</v>
      </c>
      <c r="D14" s="58"/>
      <c r="E14" s="58"/>
      <c r="F14" s="72">
        <f>SUM(F9:F13)</f>
        <v>50004</v>
      </c>
    </row>
    <row r="15" spans="1:6" ht="15.75">
      <c r="A15" s="101" t="s">
        <v>96</v>
      </c>
      <c r="B15" s="101" t="s">
        <v>346</v>
      </c>
      <c r="C15" s="103">
        <v>2000</v>
      </c>
      <c r="D15" s="103"/>
      <c r="E15" s="103"/>
      <c r="F15" s="104">
        <f>SUM(C15:E15)</f>
        <v>2000</v>
      </c>
    </row>
    <row r="16" spans="1:6" ht="15.75">
      <c r="A16" s="99" t="s">
        <v>267</v>
      </c>
      <c r="B16" s="99" t="s">
        <v>268</v>
      </c>
      <c r="C16" s="100">
        <v>2627</v>
      </c>
      <c r="D16" s="100"/>
      <c r="E16" s="100"/>
      <c r="F16" s="71">
        <f>SUM(C16:E16)</f>
        <v>2627</v>
      </c>
    </row>
    <row r="17" spans="1:6" ht="15.75">
      <c r="A17" s="99" t="s">
        <v>274</v>
      </c>
      <c r="B17" s="99" t="s">
        <v>268</v>
      </c>
      <c r="C17" s="100">
        <v>250</v>
      </c>
      <c r="D17" s="100"/>
      <c r="E17" s="100"/>
      <c r="F17" s="71">
        <f>SUM(C17:E17)</f>
        <v>250</v>
      </c>
    </row>
    <row r="18" spans="1:6" ht="15.75">
      <c r="A18" s="57"/>
      <c r="B18" s="57" t="s">
        <v>268</v>
      </c>
      <c r="C18" s="58">
        <f>SUM(C15:C17)</f>
        <v>4877</v>
      </c>
      <c r="D18" s="58"/>
      <c r="E18" s="58"/>
      <c r="F18" s="72">
        <f>SUM(F15:F17)</f>
        <v>4877</v>
      </c>
    </row>
    <row r="19" spans="1:6" ht="15.75">
      <c r="A19" s="105"/>
      <c r="B19" s="105" t="s">
        <v>98</v>
      </c>
      <c r="C19" s="106">
        <f>SUM(C18,C14)</f>
        <v>54881</v>
      </c>
      <c r="D19" s="106"/>
      <c r="E19" s="106"/>
      <c r="F19" s="107">
        <f>SUM(F18,F14)</f>
        <v>54881</v>
      </c>
    </row>
    <row r="20" spans="1:6" ht="15.75">
      <c r="A20" s="41" t="s">
        <v>269</v>
      </c>
      <c r="B20" s="41" t="s">
        <v>196</v>
      </c>
      <c r="C20" s="42">
        <v>1458</v>
      </c>
      <c r="D20" s="42"/>
      <c r="E20" s="42"/>
      <c r="F20" s="71">
        <f>SUM(C20:E20)</f>
        <v>1458</v>
      </c>
    </row>
    <row r="21" spans="1:6" ht="15.75">
      <c r="A21" s="41" t="s">
        <v>270</v>
      </c>
      <c r="B21" s="41" t="s">
        <v>271</v>
      </c>
      <c r="C21" s="42">
        <v>106322</v>
      </c>
      <c r="D21" s="42"/>
      <c r="E21" s="42"/>
      <c r="F21" s="71">
        <f>SUM(C21:E21)</f>
        <v>106322</v>
      </c>
    </row>
    <row r="22" spans="1:6" ht="15.75">
      <c r="A22" s="41" t="s">
        <v>256</v>
      </c>
      <c r="B22" s="41" t="s">
        <v>197</v>
      </c>
      <c r="C22" s="42">
        <v>3184</v>
      </c>
      <c r="D22" s="42"/>
      <c r="E22" s="42"/>
      <c r="F22" s="71">
        <f>SUM(C22:E22)</f>
        <v>3184</v>
      </c>
    </row>
    <row r="23" spans="1:6" ht="15.75">
      <c r="A23" s="41" t="s">
        <v>272</v>
      </c>
      <c r="B23" s="41" t="s">
        <v>273</v>
      </c>
      <c r="C23" s="42">
        <v>343</v>
      </c>
      <c r="D23" s="42"/>
      <c r="E23" s="42"/>
      <c r="F23" s="71">
        <f>SUM(C23:E23)</f>
        <v>343</v>
      </c>
    </row>
    <row r="24" spans="1:6" ht="15.75">
      <c r="A24" s="41" t="s">
        <v>347</v>
      </c>
      <c r="B24" s="41" t="s">
        <v>323</v>
      </c>
      <c r="C24" s="42">
        <v>312</v>
      </c>
      <c r="D24" s="42"/>
      <c r="E24" s="42"/>
      <c r="F24" s="71">
        <f>SUM(C24:E24)</f>
        <v>312</v>
      </c>
    </row>
    <row r="25" spans="1:6" ht="15.75">
      <c r="A25" s="57"/>
      <c r="B25" s="57" t="s">
        <v>198</v>
      </c>
      <c r="C25" s="58">
        <f>SUM(C20:C24)</f>
        <v>111619</v>
      </c>
      <c r="D25" s="58"/>
      <c r="E25" s="58"/>
      <c r="F25" s="72">
        <f>SUM(F20:F24)</f>
        <v>111619</v>
      </c>
    </row>
    <row r="26" spans="1:6" ht="15.75">
      <c r="A26" s="41" t="s">
        <v>257</v>
      </c>
      <c r="B26" s="41" t="s">
        <v>199</v>
      </c>
      <c r="C26" s="42">
        <v>562</v>
      </c>
      <c r="D26" s="42"/>
      <c r="E26" s="42"/>
      <c r="F26" s="71">
        <f t="shared" ref="F26:F35" si="0">SUM(C26:E26)</f>
        <v>562</v>
      </c>
    </row>
    <row r="27" spans="1:6" ht="15.75">
      <c r="A27" s="41" t="s">
        <v>263</v>
      </c>
      <c r="B27" s="41" t="s">
        <v>264</v>
      </c>
      <c r="C27" s="42">
        <v>2070</v>
      </c>
      <c r="D27" s="42"/>
      <c r="E27" s="42"/>
      <c r="F27" s="71">
        <f t="shared" si="0"/>
        <v>2070</v>
      </c>
    </row>
    <row r="28" spans="1:6" ht="15.75">
      <c r="A28" s="41" t="s">
        <v>324</v>
      </c>
      <c r="B28" s="42" t="s">
        <v>326</v>
      </c>
      <c r="C28" s="42">
        <v>6675</v>
      </c>
      <c r="D28" s="42"/>
      <c r="E28" s="42"/>
      <c r="F28" s="71">
        <f t="shared" si="0"/>
        <v>6675</v>
      </c>
    </row>
    <row r="29" spans="1:6" ht="15.75">
      <c r="A29" s="41" t="s">
        <v>261</v>
      </c>
      <c r="B29" s="41" t="s">
        <v>262</v>
      </c>
      <c r="C29" s="42">
        <v>2087</v>
      </c>
      <c r="D29" s="42"/>
      <c r="E29" s="42"/>
      <c r="F29" s="71">
        <f t="shared" si="0"/>
        <v>2087</v>
      </c>
    </row>
    <row r="30" spans="1:6" ht="15.75">
      <c r="A30" s="41" t="s">
        <v>258</v>
      </c>
      <c r="B30" s="41" t="s">
        <v>252</v>
      </c>
      <c r="C30" s="42">
        <v>3413</v>
      </c>
      <c r="D30" s="42"/>
      <c r="E30" s="42"/>
      <c r="F30" s="71">
        <f t="shared" si="0"/>
        <v>3413</v>
      </c>
    </row>
    <row r="31" spans="1:6" ht="15.75">
      <c r="A31" s="41" t="s">
        <v>259</v>
      </c>
      <c r="B31" s="41" t="s">
        <v>110</v>
      </c>
      <c r="C31" s="42">
        <v>808</v>
      </c>
      <c r="D31" s="42"/>
      <c r="E31" s="42"/>
      <c r="F31" s="71">
        <f t="shared" si="0"/>
        <v>808</v>
      </c>
    </row>
    <row r="32" spans="1:6" ht="15.75">
      <c r="A32" s="41" t="s">
        <v>325</v>
      </c>
      <c r="B32" s="41" t="s">
        <v>114</v>
      </c>
      <c r="C32" s="42">
        <v>296</v>
      </c>
      <c r="D32" s="42">
        <v>1</v>
      </c>
      <c r="E32" s="42">
        <v>21</v>
      </c>
      <c r="F32" s="71">
        <f t="shared" si="0"/>
        <v>318</v>
      </c>
    </row>
    <row r="33" spans="1:6" ht="15.75">
      <c r="A33" s="57"/>
      <c r="B33" s="57" t="s">
        <v>200</v>
      </c>
      <c r="C33" s="58">
        <f>SUM(C26:C32)</f>
        <v>15911</v>
      </c>
      <c r="D33" s="58">
        <f>SUM(D26:D32)</f>
        <v>1</v>
      </c>
      <c r="E33" s="58">
        <f>SUM(E26:E32)</f>
        <v>21</v>
      </c>
      <c r="F33" s="72">
        <f t="shared" si="0"/>
        <v>15933</v>
      </c>
    </row>
    <row r="34" spans="1:6" ht="15.75">
      <c r="A34" s="41" t="s">
        <v>327</v>
      </c>
      <c r="B34" s="41" t="s">
        <v>148</v>
      </c>
      <c r="C34" s="42">
        <v>770</v>
      </c>
      <c r="D34" s="42"/>
      <c r="E34" s="42"/>
      <c r="F34" s="71">
        <f t="shared" si="0"/>
        <v>770</v>
      </c>
    </row>
    <row r="35" spans="1:6" ht="15.75">
      <c r="A35" s="41" t="s">
        <v>260</v>
      </c>
      <c r="B35" s="41" t="s">
        <v>243</v>
      </c>
      <c r="C35" s="42">
        <v>200000</v>
      </c>
      <c r="D35" s="42">
        <v>4469</v>
      </c>
      <c r="E35" s="42">
        <v>3050</v>
      </c>
      <c r="F35" s="71">
        <f t="shared" si="0"/>
        <v>207519</v>
      </c>
    </row>
    <row r="36" spans="1:6" ht="15.75">
      <c r="A36" s="41" t="s">
        <v>170</v>
      </c>
      <c r="B36" s="41" t="s">
        <v>169</v>
      </c>
      <c r="C36" s="42"/>
      <c r="D36" s="42"/>
      <c r="E36" s="42"/>
      <c r="F36" s="71"/>
    </row>
    <row r="37" spans="1:6" ht="15.75">
      <c r="A37" s="69"/>
      <c r="B37" s="69" t="s">
        <v>245</v>
      </c>
      <c r="C37" s="70">
        <f>SUM(C34:C35)</f>
        <v>200770</v>
      </c>
      <c r="D37" s="70">
        <f>SUM(D35:D36)</f>
        <v>4469</v>
      </c>
      <c r="E37" s="70">
        <f>SUM(E35:E36)</f>
        <v>3050</v>
      </c>
      <c r="F37" s="72">
        <f>SUM(F34:F36)</f>
        <v>208289</v>
      </c>
    </row>
    <row r="38" spans="1:6" ht="18.75">
      <c r="A38" s="44"/>
      <c r="B38" s="44" t="s">
        <v>201</v>
      </c>
      <c r="C38" s="45">
        <f>SUM(C19+C25+C33+C37)</f>
        <v>383181</v>
      </c>
      <c r="D38" s="45">
        <f>SUM(D19+D25+D33+D37)</f>
        <v>4470</v>
      </c>
      <c r="E38" s="45">
        <f>SUM(E19+E25+E33+E37)</f>
        <v>3071</v>
      </c>
      <c r="F38" s="67">
        <f>SUM(F19+F25+F33+F37)</f>
        <v>390722</v>
      </c>
    </row>
  </sheetData>
  <mergeCells count="8">
    <mergeCell ref="A1:F1"/>
    <mergeCell ref="A6:A8"/>
    <mergeCell ref="B6:B8"/>
    <mergeCell ref="C6:E6"/>
    <mergeCell ref="F6:F8"/>
    <mergeCell ref="C7:C8"/>
    <mergeCell ref="D7:D8"/>
    <mergeCell ref="E7:E8"/>
  </mergeCells>
  <phoneticPr fontId="22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H90"/>
  <sheetViews>
    <sheetView topLeftCell="A67" zoomScale="75" zoomScaleNormal="75" workbookViewId="0">
      <selection activeCell="F4" sqref="F4"/>
    </sheetView>
  </sheetViews>
  <sheetFormatPr defaultRowHeight="15"/>
  <cols>
    <col min="1" max="1" width="11.140625" bestFit="1" customWidth="1"/>
    <col min="2" max="2" width="66.5703125" customWidth="1"/>
    <col min="3" max="3" width="26.5703125" customWidth="1"/>
    <col min="4" max="4" width="25" customWidth="1"/>
    <col min="5" max="5" width="22.5703125" customWidth="1"/>
    <col min="6" max="6" width="28.28515625" style="40" customWidth="1"/>
    <col min="7" max="7" width="14.140625" bestFit="1" customWidth="1"/>
    <col min="8" max="8" width="10.42578125" bestFit="1" customWidth="1"/>
  </cols>
  <sheetData>
    <row r="1" spans="1:8" s="39" customFormat="1" ht="68.25" customHeight="1">
      <c r="A1" s="127" t="s">
        <v>348</v>
      </c>
      <c r="B1" s="127"/>
      <c r="C1" s="127"/>
      <c r="D1" s="127"/>
      <c r="E1" s="127"/>
      <c r="F1" s="127"/>
    </row>
    <row r="2" spans="1:8" ht="15.75" customHeight="1">
      <c r="F2" s="68" t="s">
        <v>304</v>
      </c>
    </row>
    <row r="3" spans="1:8" ht="26.25" customHeight="1">
      <c r="A3" s="47"/>
      <c r="B3" s="47"/>
    </row>
    <row r="4" spans="1:8" ht="23.25" customHeight="1">
      <c r="A4" s="47"/>
      <c r="B4" s="47"/>
      <c r="F4" s="89" t="s">
        <v>353</v>
      </c>
    </row>
    <row r="5" spans="1:8" ht="0.75" customHeight="1">
      <c r="A5" s="47"/>
      <c r="B5" s="47"/>
    </row>
    <row r="6" spans="1:8" ht="0.75" customHeight="1">
      <c r="A6" s="47"/>
      <c r="B6" s="47"/>
    </row>
    <row r="7" spans="1:8" s="40" customFormat="1" ht="23.25" customHeight="1">
      <c r="A7" s="128" t="s">
        <v>202</v>
      </c>
      <c r="B7" s="116" t="s">
        <v>192</v>
      </c>
      <c r="C7" s="125" t="s">
        <v>300</v>
      </c>
      <c r="D7" s="125" t="s">
        <v>301</v>
      </c>
      <c r="E7" s="125" t="s">
        <v>302</v>
      </c>
      <c r="F7" s="125" t="s">
        <v>193</v>
      </c>
    </row>
    <row r="8" spans="1:8" s="40" customFormat="1" ht="24.75" customHeight="1">
      <c r="A8" s="128"/>
      <c r="B8" s="118"/>
      <c r="C8" s="126"/>
      <c r="D8" s="126"/>
      <c r="E8" s="126"/>
      <c r="F8" s="126"/>
    </row>
    <row r="9" spans="1:8" s="40" customFormat="1" ht="17.25" customHeight="1">
      <c r="A9" s="64">
        <v>511011</v>
      </c>
      <c r="B9" s="65" t="s">
        <v>276</v>
      </c>
      <c r="C9" s="74">
        <v>3708</v>
      </c>
      <c r="D9" s="74">
        <v>10246</v>
      </c>
      <c r="E9" s="83">
        <v>15131</v>
      </c>
      <c r="F9" s="86">
        <f>SUM(C9:E9)</f>
        <v>29085</v>
      </c>
    </row>
    <row r="10" spans="1:8" ht="21">
      <c r="A10" s="41">
        <v>5110141</v>
      </c>
      <c r="B10" s="41" t="s">
        <v>236</v>
      </c>
      <c r="C10" s="75">
        <v>1291</v>
      </c>
      <c r="D10" s="75"/>
      <c r="E10" s="84"/>
      <c r="F10" s="87">
        <f>SUM(C10:E10)</f>
        <v>1291</v>
      </c>
    </row>
    <row r="11" spans="1:8" ht="21">
      <c r="A11" s="41">
        <v>51107</v>
      </c>
      <c r="B11" s="41" t="s">
        <v>277</v>
      </c>
      <c r="C11" s="75">
        <v>48</v>
      </c>
      <c r="D11" s="81"/>
      <c r="E11" s="84"/>
      <c r="F11" s="87">
        <f>SUM(C11:E11)</f>
        <v>48</v>
      </c>
    </row>
    <row r="12" spans="1:8" s="40" customFormat="1" ht="17.25" customHeight="1">
      <c r="A12" s="57"/>
      <c r="B12" s="57" t="s">
        <v>203</v>
      </c>
      <c r="C12" s="76">
        <f>SUM(C9:C11)</f>
        <v>5047</v>
      </c>
      <c r="D12" s="76">
        <f>SUM(D9:D11)</f>
        <v>10246</v>
      </c>
      <c r="E12" s="76">
        <v>15131</v>
      </c>
      <c r="F12" s="79">
        <f>SUM(F9:F11)</f>
        <v>30424</v>
      </c>
      <c r="G12" s="53"/>
    </row>
    <row r="13" spans="1:8" ht="21">
      <c r="A13" s="41">
        <v>5121</v>
      </c>
      <c r="B13" s="41" t="s">
        <v>204</v>
      </c>
      <c r="C13" s="75">
        <v>1705</v>
      </c>
      <c r="D13" s="75"/>
      <c r="E13" s="84"/>
      <c r="F13" s="88">
        <f>SUM(C13:E13)</f>
        <v>1705</v>
      </c>
    </row>
    <row r="14" spans="1:8" ht="21">
      <c r="A14" s="41">
        <v>5122</v>
      </c>
      <c r="B14" s="41" t="s">
        <v>205</v>
      </c>
      <c r="C14" s="75">
        <v>314</v>
      </c>
      <c r="D14" s="75"/>
      <c r="E14" s="84"/>
      <c r="F14" s="88">
        <f>SUM(C14:E14)</f>
        <v>314</v>
      </c>
    </row>
    <row r="15" spans="1:8" ht="21">
      <c r="A15" s="41">
        <v>5123</v>
      </c>
      <c r="B15" s="41" t="s">
        <v>234</v>
      </c>
      <c r="C15" s="75">
        <v>149</v>
      </c>
      <c r="D15" s="81"/>
      <c r="E15" s="84"/>
      <c r="F15" s="88">
        <f>SUM(C15:E15)</f>
        <v>149</v>
      </c>
    </row>
    <row r="16" spans="1:8" s="40" customFormat="1" ht="17.25" customHeight="1">
      <c r="A16" s="57"/>
      <c r="B16" s="57" t="s">
        <v>206</v>
      </c>
      <c r="C16" s="76">
        <v>2168</v>
      </c>
      <c r="D16" s="76"/>
      <c r="E16" s="76"/>
      <c r="F16" s="79">
        <f>SUM(F13:F15)</f>
        <v>2168</v>
      </c>
      <c r="G16" s="53"/>
      <c r="H16" s="53"/>
    </row>
    <row r="17" spans="1:7" s="40" customFormat="1" ht="31.5" customHeight="1">
      <c r="A17" s="57"/>
      <c r="B17" s="57" t="s">
        <v>278</v>
      </c>
      <c r="C17" s="76">
        <v>7215</v>
      </c>
      <c r="D17" s="76">
        <f>SUM(D12+D16)</f>
        <v>10246</v>
      </c>
      <c r="E17" s="76">
        <v>15131</v>
      </c>
      <c r="F17" s="79">
        <f>SUM(C17:E17)</f>
        <v>32592</v>
      </c>
    </row>
    <row r="18" spans="1:7" ht="21">
      <c r="A18" s="41">
        <v>521</v>
      </c>
      <c r="B18" s="41" t="s">
        <v>207</v>
      </c>
      <c r="C18" s="75">
        <v>1792</v>
      </c>
      <c r="D18" s="75">
        <v>2113</v>
      </c>
      <c r="E18" s="84">
        <v>4071</v>
      </c>
      <c r="F18" s="88">
        <f>SUM(C18:E18)</f>
        <v>7976</v>
      </c>
    </row>
    <row r="19" spans="1:7" ht="21">
      <c r="A19" s="41">
        <v>5241</v>
      </c>
      <c r="B19" s="41" t="s">
        <v>208</v>
      </c>
      <c r="C19" s="75">
        <v>18</v>
      </c>
      <c r="D19" s="75">
        <v>3</v>
      </c>
      <c r="E19" s="84">
        <v>3</v>
      </c>
      <c r="F19" s="88">
        <f>SUM(C19:E19)</f>
        <v>24</v>
      </c>
    </row>
    <row r="20" spans="1:7" ht="21">
      <c r="A20" s="41">
        <v>5271</v>
      </c>
      <c r="B20" s="41" t="s">
        <v>209</v>
      </c>
      <c r="C20" s="75">
        <v>15</v>
      </c>
      <c r="D20" s="75">
        <v>2</v>
      </c>
      <c r="E20" s="84">
        <v>2</v>
      </c>
      <c r="F20" s="88">
        <f>SUM(C20:E20)</f>
        <v>19</v>
      </c>
    </row>
    <row r="21" spans="1:7" s="40" customFormat="1" ht="36" customHeight="1">
      <c r="A21" s="57"/>
      <c r="B21" s="57" t="s">
        <v>210</v>
      </c>
      <c r="C21" s="76">
        <v>1825</v>
      </c>
      <c r="D21" s="76">
        <v>2118</v>
      </c>
      <c r="E21" s="76">
        <f>SUM(E18:E20)</f>
        <v>4076</v>
      </c>
      <c r="F21" s="79">
        <f>SUM(F18:F20)</f>
        <v>8019</v>
      </c>
      <c r="G21" s="53"/>
    </row>
    <row r="22" spans="1:7" ht="21">
      <c r="A22" s="41">
        <v>531111</v>
      </c>
      <c r="B22" s="41" t="s">
        <v>279</v>
      </c>
      <c r="C22" s="75">
        <v>37</v>
      </c>
      <c r="D22" s="75"/>
      <c r="E22" s="84"/>
      <c r="F22" s="88">
        <f t="shared" ref="F22:F41" si="0">SUM(C22:E22)</f>
        <v>37</v>
      </c>
    </row>
    <row r="23" spans="1:7" ht="21">
      <c r="A23" s="41">
        <v>531121</v>
      </c>
      <c r="B23" s="41" t="s">
        <v>280</v>
      </c>
      <c r="C23" s="75"/>
      <c r="D23" s="75">
        <v>5</v>
      </c>
      <c r="E23" s="84">
        <v>85</v>
      </c>
      <c r="F23" s="88">
        <f t="shared" si="0"/>
        <v>90</v>
      </c>
    </row>
    <row r="24" spans="1:7" ht="21">
      <c r="A24" s="41">
        <v>531221</v>
      </c>
      <c r="B24" s="41" t="s">
        <v>281</v>
      </c>
      <c r="C24" s="75">
        <v>7</v>
      </c>
      <c r="D24" s="75">
        <v>466</v>
      </c>
      <c r="E24" s="84">
        <v>43</v>
      </c>
      <c r="F24" s="88">
        <f t="shared" si="0"/>
        <v>516</v>
      </c>
    </row>
    <row r="25" spans="1:7" ht="21">
      <c r="A25" s="41">
        <v>531231</v>
      </c>
      <c r="B25" s="41" t="s">
        <v>211</v>
      </c>
      <c r="C25" s="75">
        <v>405</v>
      </c>
      <c r="D25" s="75"/>
      <c r="E25" s="84"/>
      <c r="F25" s="88">
        <f t="shared" si="0"/>
        <v>405</v>
      </c>
    </row>
    <row r="26" spans="1:7" ht="21">
      <c r="A26" s="41">
        <v>531241</v>
      </c>
      <c r="B26" s="41" t="s">
        <v>282</v>
      </c>
      <c r="C26" s="75">
        <v>47</v>
      </c>
      <c r="D26" s="75"/>
      <c r="E26" s="84">
        <v>6</v>
      </c>
      <c r="F26" s="88">
        <f t="shared" si="0"/>
        <v>53</v>
      </c>
    </row>
    <row r="27" spans="1:7" ht="27" customHeight="1">
      <c r="A27" s="41">
        <v>531261</v>
      </c>
      <c r="B27" s="48" t="s">
        <v>212</v>
      </c>
      <c r="C27" s="75">
        <v>686</v>
      </c>
      <c r="D27" s="75"/>
      <c r="E27" s="84">
        <v>330</v>
      </c>
      <c r="F27" s="88">
        <f t="shared" si="0"/>
        <v>1016</v>
      </c>
    </row>
    <row r="28" spans="1:7" ht="21">
      <c r="A28" s="41">
        <v>532111</v>
      </c>
      <c r="B28" s="41" t="s">
        <v>307</v>
      </c>
      <c r="C28" s="75"/>
      <c r="D28" s="75">
        <v>154</v>
      </c>
      <c r="E28" s="84"/>
      <c r="F28" s="88">
        <f t="shared" si="0"/>
        <v>154</v>
      </c>
    </row>
    <row r="29" spans="1:7" ht="21">
      <c r="A29" s="41">
        <v>532211</v>
      </c>
      <c r="B29" s="41" t="s">
        <v>213</v>
      </c>
      <c r="C29" s="75">
        <v>246</v>
      </c>
      <c r="D29" s="75">
        <v>83</v>
      </c>
      <c r="E29" s="84">
        <v>66</v>
      </c>
      <c r="F29" s="88">
        <f t="shared" si="0"/>
        <v>395</v>
      </c>
    </row>
    <row r="30" spans="1:7" ht="21">
      <c r="A30" s="41">
        <v>533111</v>
      </c>
      <c r="B30" s="41" t="s">
        <v>214</v>
      </c>
      <c r="C30" s="75">
        <v>2435</v>
      </c>
      <c r="D30" s="75">
        <v>118</v>
      </c>
      <c r="E30" s="84">
        <v>171</v>
      </c>
      <c r="F30" s="88">
        <f t="shared" si="0"/>
        <v>2724</v>
      </c>
    </row>
    <row r="31" spans="1:7" ht="21">
      <c r="A31" s="41">
        <v>533121</v>
      </c>
      <c r="B31" s="41" t="s">
        <v>215</v>
      </c>
      <c r="C31" s="75">
        <v>340</v>
      </c>
      <c r="D31" s="75">
        <v>286</v>
      </c>
      <c r="E31" s="84">
        <v>534</v>
      </c>
      <c r="F31" s="88">
        <f t="shared" si="0"/>
        <v>1160</v>
      </c>
    </row>
    <row r="32" spans="1:7" ht="21">
      <c r="A32" s="41">
        <v>533131</v>
      </c>
      <c r="B32" s="41" t="s">
        <v>216</v>
      </c>
      <c r="C32" s="75">
        <v>64</v>
      </c>
      <c r="D32" s="75"/>
      <c r="E32" s="84">
        <v>47</v>
      </c>
      <c r="F32" s="88">
        <f t="shared" si="0"/>
        <v>111</v>
      </c>
      <c r="G32" s="30"/>
    </row>
    <row r="33" spans="1:7" ht="21">
      <c r="A33" s="41">
        <v>53321</v>
      </c>
      <c r="B33" s="41" t="s">
        <v>283</v>
      </c>
      <c r="C33" s="75">
        <v>7219</v>
      </c>
      <c r="D33" s="75"/>
      <c r="E33" s="84"/>
      <c r="F33" s="88">
        <f t="shared" si="0"/>
        <v>7219</v>
      </c>
      <c r="G33" s="30"/>
    </row>
    <row r="34" spans="1:7" ht="21">
      <c r="A34" s="41">
        <v>53331</v>
      </c>
      <c r="B34" s="41" t="s">
        <v>333</v>
      </c>
      <c r="C34" s="75">
        <v>110</v>
      </c>
      <c r="D34" s="75"/>
      <c r="E34" s="84"/>
      <c r="F34" s="88">
        <f t="shared" si="0"/>
        <v>110</v>
      </c>
      <c r="G34" s="30"/>
    </row>
    <row r="35" spans="1:7" ht="21">
      <c r="A35" s="41">
        <v>53341</v>
      </c>
      <c r="B35" s="41" t="s">
        <v>217</v>
      </c>
      <c r="C35" s="75">
        <v>860</v>
      </c>
      <c r="D35" s="75"/>
      <c r="E35" s="84"/>
      <c r="F35" s="88">
        <f t="shared" si="0"/>
        <v>860</v>
      </c>
      <c r="G35" s="30"/>
    </row>
    <row r="36" spans="1:7" ht="21">
      <c r="A36" s="41">
        <v>533511</v>
      </c>
      <c r="B36" s="41" t="s">
        <v>284</v>
      </c>
      <c r="C36" s="75">
        <v>1458</v>
      </c>
      <c r="D36" s="75"/>
      <c r="E36" s="84"/>
      <c r="F36" s="88">
        <f t="shared" si="0"/>
        <v>1458</v>
      </c>
      <c r="G36" s="30"/>
    </row>
    <row r="37" spans="1:7" ht="21">
      <c r="A37" s="41">
        <v>533521</v>
      </c>
      <c r="B37" s="41" t="s">
        <v>285</v>
      </c>
      <c r="C37" s="75">
        <v>338</v>
      </c>
      <c r="D37" s="75"/>
      <c r="E37" s="84"/>
      <c r="F37" s="88">
        <f t="shared" si="0"/>
        <v>338</v>
      </c>
      <c r="G37" s="30"/>
    </row>
    <row r="38" spans="1:7" ht="21">
      <c r="A38" s="41">
        <v>533621</v>
      </c>
      <c r="B38" s="41" t="s">
        <v>288</v>
      </c>
      <c r="C38" s="75">
        <v>65</v>
      </c>
      <c r="D38" s="75"/>
      <c r="E38" s="84">
        <v>22</v>
      </c>
      <c r="F38" s="88">
        <f t="shared" si="0"/>
        <v>87</v>
      </c>
      <c r="G38" s="30"/>
    </row>
    <row r="39" spans="1:7" ht="21">
      <c r="A39" s="41">
        <v>533713</v>
      </c>
      <c r="B39" s="41" t="s">
        <v>238</v>
      </c>
      <c r="C39" s="75">
        <v>137</v>
      </c>
      <c r="D39" s="75">
        <v>28</v>
      </c>
      <c r="E39" s="84">
        <v>11</v>
      </c>
      <c r="F39" s="88">
        <f t="shared" si="0"/>
        <v>176</v>
      </c>
    </row>
    <row r="40" spans="1:7" ht="21">
      <c r="A40" s="41">
        <v>533721</v>
      </c>
      <c r="B40" s="41" t="s">
        <v>334</v>
      </c>
      <c r="C40" s="75">
        <v>3020</v>
      </c>
      <c r="D40" s="75">
        <v>694</v>
      </c>
      <c r="E40" s="84">
        <v>561</v>
      </c>
      <c r="F40" s="88">
        <f t="shared" si="0"/>
        <v>4275</v>
      </c>
    </row>
    <row r="41" spans="1:7" ht="21">
      <c r="A41" s="41">
        <v>533741</v>
      </c>
      <c r="B41" s="41" t="s">
        <v>287</v>
      </c>
      <c r="C41" s="75">
        <v>1360</v>
      </c>
      <c r="D41" s="75"/>
      <c r="E41" s="84">
        <v>1697</v>
      </c>
      <c r="F41" s="88">
        <f t="shared" si="0"/>
        <v>3057</v>
      </c>
    </row>
    <row r="42" spans="1:7" ht="21">
      <c r="A42" s="41">
        <v>533761</v>
      </c>
      <c r="B42" s="41" t="s">
        <v>218</v>
      </c>
      <c r="C42" s="75"/>
      <c r="D42" s="75"/>
      <c r="E42" s="84"/>
      <c r="F42" s="88"/>
    </row>
    <row r="43" spans="1:7" ht="21">
      <c r="A43" s="41">
        <v>53371</v>
      </c>
      <c r="B43" s="48" t="s">
        <v>239</v>
      </c>
      <c r="C43" s="75"/>
      <c r="D43" s="75"/>
      <c r="E43" s="84"/>
      <c r="F43" s="88"/>
      <c r="G43" s="30"/>
    </row>
    <row r="44" spans="1:7" ht="21">
      <c r="A44" s="41">
        <v>534111</v>
      </c>
      <c r="B44" s="41" t="s">
        <v>289</v>
      </c>
      <c r="C44" s="75">
        <v>3</v>
      </c>
      <c r="D44" s="75">
        <v>23</v>
      </c>
      <c r="E44" s="84">
        <v>34</v>
      </c>
      <c r="F44" s="88">
        <f>SUM(C44:E44)</f>
        <v>60</v>
      </c>
    </row>
    <row r="45" spans="1:7" ht="21">
      <c r="A45" s="41">
        <v>53511</v>
      </c>
      <c r="B45" s="41" t="s">
        <v>308</v>
      </c>
      <c r="C45" s="75">
        <v>5143</v>
      </c>
      <c r="D45" s="75">
        <v>285</v>
      </c>
      <c r="E45" s="84">
        <v>880</v>
      </c>
      <c r="F45" s="88">
        <f>SUM(C45:E45)</f>
        <v>6308</v>
      </c>
    </row>
    <row r="46" spans="1:7" ht="21">
      <c r="A46" s="41">
        <v>5342</v>
      </c>
      <c r="B46" s="41" t="s">
        <v>335</v>
      </c>
      <c r="C46" s="75">
        <v>61</v>
      </c>
      <c r="D46" s="75"/>
      <c r="E46" s="84"/>
      <c r="F46" s="88">
        <f>SUM(C46:E46)</f>
        <v>61</v>
      </c>
    </row>
    <row r="47" spans="1:7" ht="15.75" customHeight="1">
      <c r="A47" s="41">
        <v>53551</v>
      </c>
      <c r="B47" s="41" t="s">
        <v>219</v>
      </c>
      <c r="C47" s="75"/>
      <c r="D47" s="75"/>
      <c r="E47" s="84"/>
      <c r="F47" s="88"/>
    </row>
    <row r="48" spans="1:7" ht="17.25" customHeight="1">
      <c r="A48" s="41">
        <v>535571</v>
      </c>
      <c r="B48" s="41" t="s">
        <v>220</v>
      </c>
      <c r="C48" s="75">
        <v>2</v>
      </c>
      <c r="D48" s="75"/>
      <c r="E48" s="84"/>
      <c r="F48" s="88">
        <f>SUM(C48:E48)</f>
        <v>2</v>
      </c>
      <c r="G48" s="30"/>
    </row>
    <row r="49" spans="1:7" ht="21">
      <c r="A49" s="41">
        <v>535571</v>
      </c>
      <c r="B49" s="41" t="s">
        <v>237</v>
      </c>
      <c r="C49" s="75">
        <v>551</v>
      </c>
      <c r="D49" s="75"/>
      <c r="E49" s="84"/>
      <c r="F49" s="88">
        <f>SUM(C49:E49)</f>
        <v>551</v>
      </c>
      <c r="G49" s="30"/>
    </row>
    <row r="50" spans="1:7" s="40" customFormat="1" ht="42" customHeight="1">
      <c r="A50" s="57"/>
      <c r="B50" s="57" t="s">
        <v>221</v>
      </c>
      <c r="C50" s="76">
        <f>SUM(C22:C49)</f>
        <v>24594</v>
      </c>
      <c r="D50" s="76">
        <f>SUM(D22:D49)</f>
        <v>2142</v>
      </c>
      <c r="E50" s="76">
        <f>SUM(E22:E49)</f>
        <v>4487</v>
      </c>
      <c r="F50" s="79">
        <f>SUM(F22:F49)</f>
        <v>31223</v>
      </c>
      <c r="G50" s="53"/>
    </row>
    <row r="51" spans="1:7" s="56" customFormat="1" ht="21">
      <c r="A51" s="54">
        <v>54423</v>
      </c>
      <c r="B51" s="66" t="s">
        <v>293</v>
      </c>
      <c r="C51" s="77">
        <v>20</v>
      </c>
      <c r="D51" s="77"/>
      <c r="E51" s="85"/>
      <c r="F51" s="88">
        <v>20</v>
      </c>
      <c r="G51" s="55"/>
    </row>
    <row r="52" spans="1:7" s="56" customFormat="1" ht="21">
      <c r="A52" s="54">
        <v>54411</v>
      </c>
      <c r="B52" s="66" t="s">
        <v>292</v>
      </c>
      <c r="C52" s="77">
        <v>191</v>
      </c>
      <c r="D52" s="77"/>
      <c r="E52" s="85"/>
      <c r="F52" s="88">
        <v>191</v>
      </c>
      <c r="G52" s="55"/>
    </row>
    <row r="53" spans="1:7" s="56" customFormat="1" ht="21">
      <c r="A53" s="54">
        <v>54511</v>
      </c>
      <c r="B53" s="66" t="s">
        <v>290</v>
      </c>
      <c r="C53" s="77">
        <v>68</v>
      </c>
      <c r="D53" s="77"/>
      <c r="E53" s="85"/>
      <c r="F53" s="88">
        <v>68</v>
      </c>
      <c r="G53" s="55"/>
    </row>
    <row r="54" spans="1:7" s="56" customFormat="1" ht="21">
      <c r="A54" s="54">
        <v>54611</v>
      </c>
      <c r="B54" s="66" t="s">
        <v>291</v>
      </c>
      <c r="C54" s="77">
        <v>78</v>
      </c>
      <c r="D54" s="77"/>
      <c r="E54" s="85"/>
      <c r="F54" s="88">
        <v>78</v>
      </c>
      <c r="G54" s="55"/>
    </row>
    <row r="55" spans="1:7" s="56" customFormat="1" ht="21">
      <c r="A55" s="54">
        <v>54831</v>
      </c>
      <c r="B55" s="66" t="s">
        <v>294</v>
      </c>
      <c r="C55" s="77"/>
      <c r="D55" s="77"/>
      <c r="E55" s="85"/>
      <c r="F55" s="88"/>
      <c r="G55" s="55"/>
    </row>
    <row r="56" spans="1:7" s="56" customFormat="1" ht="21">
      <c r="A56" s="54">
        <v>54851</v>
      </c>
      <c r="B56" s="66" t="s">
        <v>295</v>
      </c>
      <c r="C56" s="77"/>
      <c r="D56" s="77"/>
      <c r="E56" s="85"/>
      <c r="F56" s="88"/>
      <c r="G56" s="55"/>
    </row>
    <row r="57" spans="1:7" ht="21">
      <c r="A57" s="49">
        <v>54861</v>
      </c>
      <c r="B57" s="49" t="s">
        <v>222</v>
      </c>
      <c r="C57" s="75">
        <v>140</v>
      </c>
      <c r="D57" s="75"/>
      <c r="E57" s="75"/>
      <c r="F57" s="88">
        <v>140</v>
      </c>
    </row>
    <row r="58" spans="1:7" ht="21">
      <c r="A58" s="49">
        <v>54871</v>
      </c>
      <c r="B58" s="49" t="s">
        <v>296</v>
      </c>
      <c r="C58" s="75"/>
      <c r="D58" s="75"/>
      <c r="E58" s="75"/>
      <c r="F58" s="88"/>
    </row>
    <row r="59" spans="1:7" ht="21">
      <c r="A59" s="49">
        <v>54881</v>
      </c>
      <c r="B59" s="49" t="s">
        <v>223</v>
      </c>
      <c r="C59" s="75">
        <v>663</v>
      </c>
      <c r="D59" s="75"/>
      <c r="E59" s="75"/>
      <c r="F59" s="88">
        <v>663</v>
      </c>
    </row>
    <row r="60" spans="1:7" s="40" customFormat="1" ht="34.5" customHeight="1">
      <c r="A60" s="57"/>
      <c r="B60" s="57" t="s">
        <v>224</v>
      </c>
      <c r="C60" s="76">
        <f>SUM(C51:C59)</f>
        <v>1160</v>
      </c>
      <c r="D60" s="76"/>
      <c r="E60" s="76"/>
      <c r="F60" s="79">
        <f>SUM(F51:F59)</f>
        <v>1160</v>
      </c>
      <c r="G60" s="53"/>
    </row>
    <row r="61" spans="1:7" s="40" customFormat="1" ht="18" customHeight="1">
      <c r="A61" s="101">
        <v>55021</v>
      </c>
      <c r="B61" s="101" t="s">
        <v>336</v>
      </c>
      <c r="C61" s="102">
        <v>442</v>
      </c>
      <c r="D61" s="102"/>
      <c r="E61" s="102"/>
      <c r="F61" s="108">
        <v>442</v>
      </c>
      <c r="G61" s="53"/>
    </row>
    <row r="62" spans="1:7" ht="21">
      <c r="A62" s="49">
        <v>5506071</v>
      </c>
      <c r="B62" s="49" t="s">
        <v>225</v>
      </c>
      <c r="C62" s="75">
        <v>255</v>
      </c>
      <c r="D62" s="75"/>
      <c r="E62" s="75"/>
      <c r="F62" s="88">
        <v>255</v>
      </c>
    </row>
    <row r="63" spans="1:7" ht="21">
      <c r="A63" s="49">
        <v>55060711</v>
      </c>
      <c r="B63" s="49" t="s">
        <v>240</v>
      </c>
      <c r="C63" s="75"/>
      <c r="D63" s="75"/>
      <c r="E63" s="75"/>
      <c r="F63" s="88"/>
    </row>
    <row r="64" spans="1:7" ht="21">
      <c r="A64" s="49">
        <v>5506081</v>
      </c>
      <c r="B64" s="49" t="s">
        <v>337</v>
      </c>
      <c r="C64" s="75">
        <v>7689</v>
      </c>
      <c r="D64" s="75"/>
      <c r="E64" s="75"/>
      <c r="F64" s="88">
        <v>7689</v>
      </c>
    </row>
    <row r="65" spans="1:7" ht="21">
      <c r="A65" s="49">
        <v>55111</v>
      </c>
      <c r="B65" s="49" t="s">
        <v>226</v>
      </c>
      <c r="C65" s="75">
        <v>14776</v>
      </c>
      <c r="D65" s="75"/>
      <c r="E65" s="75"/>
      <c r="F65" s="88">
        <v>14776</v>
      </c>
    </row>
    <row r="66" spans="1:7" ht="21">
      <c r="A66" s="49">
        <v>55121</v>
      </c>
      <c r="B66" s="49" t="s">
        <v>227</v>
      </c>
      <c r="C66" s="75"/>
      <c r="D66" s="75"/>
      <c r="E66" s="75"/>
      <c r="F66" s="88"/>
    </row>
    <row r="67" spans="1:7" s="40" customFormat="1" ht="32.25" customHeight="1">
      <c r="A67" s="57"/>
      <c r="B67" s="57" t="s">
        <v>228</v>
      </c>
      <c r="C67" s="76">
        <f>SUM(C61:C66)</f>
        <v>23162</v>
      </c>
      <c r="D67" s="76"/>
      <c r="E67" s="76"/>
      <c r="F67" s="79">
        <f>SUM(C67:E67)</f>
        <v>23162</v>
      </c>
      <c r="G67" s="53"/>
    </row>
    <row r="68" spans="1:7" s="40" customFormat="1" ht="16.5" customHeight="1">
      <c r="A68" s="101">
        <v>5611</v>
      </c>
      <c r="B68" s="101" t="s">
        <v>312</v>
      </c>
      <c r="C68" s="102">
        <v>62</v>
      </c>
      <c r="D68" s="102"/>
      <c r="E68" s="102"/>
      <c r="F68" s="108">
        <v>62</v>
      </c>
      <c r="G68" s="53"/>
    </row>
    <row r="69" spans="1:7" s="56" customFormat="1" ht="21">
      <c r="A69" s="54">
        <v>5621</v>
      </c>
      <c r="B69" s="54" t="s">
        <v>241</v>
      </c>
      <c r="C69" s="77">
        <v>1843</v>
      </c>
      <c r="D69" s="77"/>
      <c r="E69" s="77"/>
      <c r="F69" s="88">
        <v>1843</v>
      </c>
      <c r="G69" s="55"/>
    </row>
    <row r="70" spans="1:7" s="56" customFormat="1" ht="21">
      <c r="A70" s="54">
        <v>5631</v>
      </c>
      <c r="B70" s="66" t="s">
        <v>305</v>
      </c>
      <c r="C70" s="77"/>
      <c r="D70" s="77"/>
      <c r="E70" s="77"/>
      <c r="F70" s="88"/>
      <c r="G70" s="55"/>
    </row>
    <row r="71" spans="1:7" s="56" customFormat="1" ht="21">
      <c r="A71" s="54">
        <v>5641</v>
      </c>
      <c r="B71" s="66" t="s">
        <v>306</v>
      </c>
      <c r="C71" s="77">
        <v>726</v>
      </c>
      <c r="D71" s="77"/>
      <c r="E71" s="77">
        <v>596</v>
      </c>
      <c r="F71" s="88">
        <f>SUM(C71:E71)</f>
        <v>1322</v>
      </c>
      <c r="G71" s="55"/>
    </row>
    <row r="72" spans="1:7" s="56" customFormat="1" ht="21">
      <c r="A72" s="54">
        <v>5671</v>
      </c>
      <c r="B72" s="54" t="s">
        <v>242</v>
      </c>
      <c r="C72" s="77">
        <v>241</v>
      </c>
      <c r="D72" s="77"/>
      <c r="E72" s="77">
        <v>161</v>
      </c>
      <c r="F72" s="88">
        <f>SUM(C72:E72)</f>
        <v>402</v>
      </c>
      <c r="G72" s="55"/>
    </row>
    <row r="73" spans="1:7" s="40" customFormat="1" ht="30.75" customHeight="1">
      <c r="A73" s="57"/>
      <c r="B73" s="57" t="s">
        <v>71</v>
      </c>
      <c r="C73" s="76">
        <f>SUM(C68:C72)</f>
        <v>2872</v>
      </c>
      <c r="D73" s="76"/>
      <c r="E73" s="76">
        <f>SUM(E68:E72)</f>
        <v>757</v>
      </c>
      <c r="F73" s="79">
        <f>SUM(F68:F72)</f>
        <v>3629</v>
      </c>
      <c r="G73" s="53"/>
    </row>
    <row r="74" spans="1:7" ht="18.75" customHeight="1">
      <c r="A74" s="49">
        <v>5711</v>
      </c>
      <c r="B74" s="49" t="s">
        <v>229</v>
      </c>
      <c r="C74" s="75"/>
      <c r="D74" s="75"/>
      <c r="E74" s="75"/>
      <c r="F74" s="88"/>
    </row>
    <row r="75" spans="1:7" ht="21" customHeight="1">
      <c r="A75" s="49">
        <v>5741</v>
      </c>
      <c r="B75" s="49" t="s">
        <v>230</v>
      </c>
      <c r="C75" s="75"/>
      <c r="D75" s="75"/>
      <c r="E75" s="75"/>
      <c r="F75" s="88"/>
    </row>
    <row r="76" spans="1:7" s="40" customFormat="1" ht="30" customHeight="1">
      <c r="A76" s="57"/>
      <c r="B76" s="57" t="s">
        <v>77</v>
      </c>
      <c r="C76" s="76">
        <v>0</v>
      </c>
      <c r="D76" s="76"/>
      <c r="E76" s="76"/>
      <c r="F76" s="79"/>
      <c r="G76" s="53"/>
    </row>
    <row r="77" spans="1:7" s="40" customFormat="1" ht="18" customHeight="1">
      <c r="A77" s="101">
        <v>584</v>
      </c>
      <c r="B77" s="101" t="s">
        <v>338</v>
      </c>
      <c r="C77" s="102">
        <v>14621</v>
      </c>
      <c r="D77" s="102"/>
      <c r="E77" s="102"/>
      <c r="F77" s="108">
        <v>14621</v>
      </c>
      <c r="G77" s="53"/>
    </row>
    <row r="78" spans="1:7" s="40" customFormat="1" ht="18" customHeight="1">
      <c r="A78" s="101">
        <v>586</v>
      </c>
      <c r="B78" s="101" t="s">
        <v>339</v>
      </c>
      <c r="C78" s="102">
        <v>14359</v>
      </c>
      <c r="D78" s="102"/>
      <c r="E78" s="102"/>
      <c r="F78" s="108">
        <v>14359</v>
      </c>
      <c r="G78" s="53"/>
    </row>
    <row r="79" spans="1:7" s="51" customFormat="1" ht="21">
      <c r="A79" s="50">
        <v>5871</v>
      </c>
      <c r="B79" s="50" t="s">
        <v>79</v>
      </c>
      <c r="C79" s="75"/>
      <c r="D79" s="75"/>
      <c r="E79" s="75"/>
      <c r="F79" s="109"/>
    </row>
    <row r="80" spans="1:7" s="51" customFormat="1" ht="21">
      <c r="A80" s="50">
        <v>589</v>
      </c>
      <c r="B80" s="49" t="s">
        <v>340</v>
      </c>
      <c r="C80" s="75">
        <v>6038</v>
      </c>
      <c r="D80" s="75"/>
      <c r="E80" s="75"/>
      <c r="F80" s="109">
        <v>6038</v>
      </c>
    </row>
    <row r="81" spans="1:7" s="40" customFormat="1" ht="36.75" customHeight="1">
      <c r="A81" s="57"/>
      <c r="B81" s="57" t="s">
        <v>231</v>
      </c>
      <c r="C81" s="76">
        <f>SUM(C77:C80)</f>
        <v>35018</v>
      </c>
      <c r="D81" s="76"/>
      <c r="E81" s="76"/>
      <c r="F81" s="79">
        <f>SUM(C81:E81)</f>
        <v>35018</v>
      </c>
      <c r="G81" s="53"/>
    </row>
    <row r="82" spans="1:7" ht="21" hidden="1">
      <c r="A82" s="50">
        <v>59141</v>
      </c>
      <c r="B82" s="50" t="s">
        <v>84</v>
      </c>
      <c r="C82" s="75"/>
      <c r="D82" s="75"/>
      <c r="E82" s="75"/>
      <c r="F82" s="80"/>
    </row>
    <row r="83" spans="1:7" s="40" customFormat="1" ht="21" hidden="1">
      <c r="A83" s="43"/>
      <c r="B83" s="43" t="s">
        <v>232</v>
      </c>
      <c r="C83" s="78"/>
      <c r="D83" s="78"/>
      <c r="E83" s="78"/>
      <c r="F83" s="80"/>
      <c r="G83" s="53"/>
    </row>
    <row r="84" spans="1:7" s="40" customFormat="1" ht="21">
      <c r="A84" s="101">
        <v>59121</v>
      </c>
      <c r="B84" s="101" t="s">
        <v>341</v>
      </c>
      <c r="C84" s="102">
        <v>40000</v>
      </c>
      <c r="D84" s="102"/>
      <c r="E84" s="102"/>
      <c r="F84" s="108">
        <v>40000</v>
      </c>
      <c r="G84" s="53"/>
    </row>
    <row r="85" spans="1:7" s="40" customFormat="1" ht="21">
      <c r="A85" s="101">
        <v>59141</v>
      </c>
      <c r="B85" s="101" t="s">
        <v>342</v>
      </c>
      <c r="C85" s="102">
        <v>2106</v>
      </c>
      <c r="D85" s="102"/>
      <c r="E85" s="102"/>
      <c r="F85" s="108">
        <v>2106</v>
      </c>
      <c r="G85" s="53"/>
    </row>
    <row r="86" spans="1:7" s="40" customFormat="1" ht="18.75" customHeight="1">
      <c r="A86" s="101">
        <v>59151</v>
      </c>
      <c r="B86" s="101" t="s">
        <v>286</v>
      </c>
      <c r="C86" s="102">
        <v>39340</v>
      </c>
      <c r="D86" s="102"/>
      <c r="E86" s="102"/>
      <c r="F86" s="108"/>
      <c r="G86" s="53"/>
    </row>
    <row r="87" spans="1:7" s="40" customFormat="1" ht="33.75" customHeight="1">
      <c r="A87" s="57"/>
      <c r="B87" s="57" t="s">
        <v>343</v>
      </c>
      <c r="C87" s="76">
        <f>SUM(C84:C86)</f>
        <v>81446</v>
      </c>
      <c r="D87" s="76"/>
      <c r="E87" s="76"/>
      <c r="F87" s="79">
        <f>SUM(F84:F86)</f>
        <v>42106</v>
      </c>
      <c r="G87" s="53"/>
    </row>
    <row r="88" spans="1:7" s="46" customFormat="1" ht="33.75" customHeight="1">
      <c r="A88" s="44"/>
      <c r="B88" s="44" t="s">
        <v>233</v>
      </c>
      <c r="C88" s="45">
        <f>SUM(C17+C21+C50+C60+C67+C73+C76+C81+C87)</f>
        <v>177292</v>
      </c>
      <c r="D88" s="82">
        <f>SUM(D17+D21+D50+D60+D67+D73+D76+D81+D87)</f>
        <v>14506</v>
      </c>
      <c r="E88" s="82">
        <f>SUM(E17+E21+E50+E60+E67+E73+E76+E81+E87)</f>
        <v>24451</v>
      </c>
      <c r="F88" s="80">
        <f>SUM(F17+F21+F50+F60+F67+F73+F76+F81+F87)</f>
        <v>176909</v>
      </c>
      <c r="G88" s="52"/>
    </row>
    <row r="89" spans="1:7" ht="19.5" customHeight="1"/>
    <row r="90" spans="1:7" ht="21" customHeight="1"/>
  </sheetData>
  <mergeCells count="7">
    <mergeCell ref="A1:F1"/>
    <mergeCell ref="A7:A8"/>
    <mergeCell ref="B7:B8"/>
    <mergeCell ref="C7:C8"/>
    <mergeCell ref="D7:D8"/>
    <mergeCell ref="E7:E8"/>
    <mergeCell ref="F7:F8"/>
  </mergeCells>
  <phoneticPr fontId="22" type="noConversion"/>
  <printOptions horizontalCentered="1"/>
  <pageMargins left="0" right="0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kiadások-bevételek mérlege</vt:lpstr>
      <vt:lpstr>Össz.bevételek rovatok szerint</vt:lpstr>
      <vt:lpstr>Össz.Kiadások rovatok szerint</vt:lpstr>
      <vt:lpstr>'kiadások-bevételek mérlege'!Nyomtatási_terület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2015-08-31T08:24:46Z</cp:lastPrinted>
  <dcterms:created xsi:type="dcterms:W3CDTF">2015-02-12T11:13:43Z</dcterms:created>
  <dcterms:modified xsi:type="dcterms:W3CDTF">2015-09-23T11:42:57Z</dcterms:modified>
</cp:coreProperties>
</file>