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1760" activeTab="3"/>
  </bookViews>
  <sheets>
    <sheet name="kiadások-bevételek mérlege" sheetId="1" r:id="rId1"/>
    <sheet name="Kiadások cofog szerint" sheetId="2" r:id="rId2"/>
    <sheet name="bevételek cofog szerint" sheetId="3" r:id="rId3"/>
    <sheet name="Finanszírozás" sheetId="6" r:id="rId4"/>
    <sheet name="Kiadások és bevételek havi bont" sheetId="4" state="hidden" r:id="rId5"/>
  </sheets>
  <definedNames>
    <definedName name="_xlnm.Print_Area" localSheetId="4">'Kiadások és bevételek havi bont'!$A$2:$O$184</definedName>
  </definedNames>
  <calcPr calcId="125725"/>
</workbook>
</file>

<file path=xl/calcChain.xml><?xml version="1.0" encoding="utf-8"?>
<calcChain xmlns="http://schemas.openxmlformats.org/spreadsheetml/2006/main">
  <c r="P45" i="3"/>
  <c r="F45"/>
  <c r="P30"/>
  <c r="P35"/>
  <c r="P44"/>
  <c r="P40"/>
  <c r="P31"/>
  <c r="P21"/>
  <c r="P16"/>
  <c r="P15"/>
  <c r="P14"/>
  <c r="P17" s="1"/>
  <c r="P13"/>
  <c r="P12"/>
  <c r="O44"/>
  <c r="O40"/>
  <c r="O45" s="1"/>
  <c r="O21"/>
  <c r="K45"/>
  <c r="K40"/>
  <c r="J45"/>
  <c r="J21"/>
  <c r="H45"/>
  <c r="H21"/>
  <c r="G45"/>
  <c r="F40"/>
  <c r="F31"/>
  <c r="C45"/>
  <c r="G40"/>
  <c r="E44"/>
  <c r="E17"/>
  <c r="C17"/>
  <c r="M40"/>
  <c r="N31"/>
  <c r="L40"/>
  <c r="AD71" i="2"/>
  <c r="Z91"/>
  <c r="R91"/>
  <c r="Q91"/>
  <c r="Q17"/>
  <c r="P91"/>
  <c r="P76"/>
  <c r="AD76" s="1"/>
  <c r="P71"/>
  <c r="P54"/>
  <c r="P53"/>
  <c r="P28"/>
  <c r="P21"/>
  <c r="P17"/>
  <c r="O91"/>
  <c r="O54"/>
  <c r="O53"/>
  <c r="O28"/>
  <c r="N91"/>
  <c r="F91"/>
  <c r="F54"/>
  <c r="F53"/>
  <c r="E91"/>
  <c r="E54"/>
  <c r="E53"/>
  <c r="D91"/>
  <c r="C91"/>
  <c r="C76"/>
  <c r="AD17"/>
  <c r="AD84"/>
  <c r="AD80"/>
  <c r="AD79"/>
  <c r="AD75"/>
  <c r="AD74"/>
  <c r="AD73"/>
  <c r="AD72"/>
  <c r="AD69"/>
  <c r="AD64"/>
  <c r="AD54"/>
  <c r="AD53"/>
  <c r="U53"/>
  <c r="L53"/>
  <c r="D71"/>
  <c r="AD48"/>
  <c r="AD52"/>
  <c r="AD51"/>
  <c r="AD50"/>
  <c r="AD49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Q21"/>
  <c r="AD15"/>
  <c r="AD14"/>
  <c r="AD13"/>
  <c r="AD12"/>
  <c r="AD11"/>
  <c r="AD10"/>
  <c r="AD9"/>
  <c r="AD90"/>
  <c r="H91"/>
  <c r="H64"/>
  <c r="K91"/>
  <c r="K64"/>
  <c r="J91"/>
  <c r="J64"/>
  <c r="I91"/>
  <c r="I64"/>
  <c r="G91"/>
  <c r="G64"/>
  <c r="L91"/>
  <c r="L54"/>
  <c r="AA91"/>
  <c r="Y91"/>
  <c r="Y71"/>
  <c r="X91"/>
  <c r="X71"/>
  <c r="X54"/>
  <c r="F31"/>
  <c r="F21"/>
  <c r="F16"/>
  <c r="E31"/>
  <c r="E28"/>
  <c r="E17"/>
  <c r="E12"/>
  <c r="E21"/>
  <c r="V91"/>
  <c r="V54"/>
  <c r="P84"/>
  <c r="P31"/>
  <c r="P12"/>
  <c r="P16"/>
  <c r="W91"/>
  <c r="W54"/>
  <c r="AB76"/>
  <c r="AB54"/>
  <c r="AB91" s="1"/>
  <c r="Q16"/>
  <c r="Q12"/>
  <c r="U54"/>
  <c r="N54"/>
  <c r="N21"/>
  <c r="N16"/>
  <c r="N17" s="1"/>
  <c r="E102" i="1"/>
  <c r="E129" s="1"/>
  <c r="E83"/>
  <c r="E71"/>
  <c r="E67"/>
  <c r="D129"/>
  <c r="D102"/>
  <c r="D83"/>
  <c r="D71"/>
  <c r="D67"/>
  <c r="E57"/>
  <c r="D57"/>
  <c r="E54"/>
  <c r="D54"/>
  <c r="E49"/>
  <c r="D49"/>
  <c r="E46"/>
  <c r="D46"/>
  <c r="E40"/>
  <c r="D40"/>
  <c r="E18"/>
  <c r="D18"/>
  <c r="C102"/>
  <c r="C67"/>
  <c r="M94" i="4"/>
  <c r="L94"/>
  <c r="K94"/>
  <c r="J94"/>
  <c r="H94"/>
  <c r="O93"/>
  <c r="O92"/>
  <c r="L89"/>
  <c r="K89"/>
  <c r="J89"/>
  <c r="I89"/>
  <c r="G89"/>
  <c r="O88"/>
  <c r="O83"/>
  <c r="O103"/>
  <c r="O126"/>
  <c r="N78"/>
  <c r="M78"/>
  <c r="L78"/>
  <c r="K78"/>
  <c r="J78"/>
  <c r="I78"/>
  <c r="H78"/>
  <c r="G78"/>
  <c r="F78"/>
  <c r="E78"/>
  <c r="D78"/>
  <c r="C78"/>
  <c r="O75"/>
  <c r="O70"/>
  <c r="N65"/>
  <c r="M65"/>
  <c r="L65"/>
  <c r="K65"/>
  <c r="J65"/>
  <c r="I65"/>
  <c r="H65"/>
  <c r="G65"/>
  <c r="F65"/>
  <c r="E65"/>
  <c r="D65"/>
  <c r="C65"/>
  <c r="O64"/>
  <c r="O63"/>
  <c r="O61"/>
  <c r="O52"/>
  <c r="O48"/>
  <c r="N43"/>
  <c r="N53" s="1"/>
  <c r="M43"/>
  <c r="M53" s="1"/>
  <c r="L43"/>
  <c r="L53" s="1"/>
  <c r="K43"/>
  <c r="K53" s="1"/>
  <c r="J43"/>
  <c r="J53" s="1"/>
  <c r="I43"/>
  <c r="I53" s="1"/>
  <c r="H43"/>
  <c r="H53" s="1"/>
  <c r="G43"/>
  <c r="G53" s="1"/>
  <c r="F43"/>
  <c r="F53" s="1"/>
  <c r="E43"/>
  <c r="E53" s="1"/>
  <c r="D43"/>
  <c r="D53" s="1"/>
  <c r="C43"/>
  <c r="C53" s="1"/>
  <c r="O42"/>
  <c r="O41"/>
  <c r="O40"/>
  <c r="O37"/>
  <c r="O36"/>
  <c r="O34"/>
  <c r="O33"/>
  <c r="O32"/>
  <c r="O31"/>
  <c r="O29"/>
  <c r="O28"/>
  <c r="O26"/>
  <c r="N25"/>
  <c r="M25"/>
  <c r="L25"/>
  <c r="K25"/>
  <c r="J25"/>
  <c r="I25"/>
  <c r="H25"/>
  <c r="E25"/>
  <c r="O24"/>
  <c r="O22"/>
  <c r="O21"/>
  <c r="G20"/>
  <c r="G25" s="1"/>
  <c r="F20"/>
  <c r="F25" s="1"/>
  <c r="E20"/>
  <c r="D20"/>
  <c r="D25" s="1"/>
  <c r="C20"/>
  <c r="C25" s="1"/>
  <c r="O19"/>
  <c r="O7"/>
  <c r="O183"/>
  <c r="O182"/>
  <c r="O179"/>
  <c r="C138"/>
  <c r="C170"/>
  <c r="D138"/>
  <c r="D170"/>
  <c r="E138"/>
  <c r="E156"/>
  <c r="E158" s="1"/>
  <c r="E170"/>
  <c r="F138"/>
  <c r="F170"/>
  <c r="G138"/>
  <c r="G170"/>
  <c r="H138"/>
  <c r="H177" s="1"/>
  <c r="H170"/>
  <c r="I138"/>
  <c r="I170"/>
  <c r="J138"/>
  <c r="J170"/>
  <c r="K138"/>
  <c r="K156"/>
  <c r="K158" s="1"/>
  <c r="K170"/>
  <c r="L138"/>
  <c r="L170"/>
  <c r="M138"/>
  <c r="M177" s="1"/>
  <c r="M170"/>
  <c r="N138"/>
  <c r="N156"/>
  <c r="N158" s="1"/>
  <c r="N170"/>
  <c r="O148"/>
  <c r="O135"/>
  <c r="O134"/>
  <c r="O133"/>
  <c r="O175"/>
  <c r="O176" s="1"/>
  <c r="O168"/>
  <c r="O167"/>
  <c r="O166"/>
  <c r="O160"/>
  <c r="O156"/>
  <c r="O158" s="1"/>
  <c r="C40" i="1"/>
  <c r="C18"/>
  <c r="C46"/>
  <c r="C49"/>
  <c r="C27"/>
  <c r="C11"/>
  <c r="C128"/>
  <c r="C83"/>
  <c r="C71"/>
  <c r="O80" i="4"/>
  <c r="P22" i="3" l="1"/>
  <c r="E45"/>
  <c r="AD91" i="2"/>
  <c r="AD16"/>
  <c r="C129" i="1"/>
  <c r="C57"/>
  <c r="O138" i="4"/>
  <c r="K177"/>
  <c r="I177"/>
  <c r="G177"/>
  <c r="E177"/>
  <c r="O94"/>
  <c r="F177"/>
  <c r="J177"/>
  <c r="O65"/>
  <c r="O170"/>
  <c r="O43"/>
  <c r="N177"/>
  <c r="L177"/>
  <c r="C177"/>
  <c r="O78"/>
  <c r="O89"/>
  <c r="O53"/>
  <c r="O25"/>
  <c r="D177"/>
  <c r="O20"/>
  <c r="O104" l="1"/>
  <c r="O177"/>
  <c r="O79"/>
  <c r="O105" s="1"/>
  <c r="O127" s="1"/>
</calcChain>
</file>

<file path=xl/sharedStrings.xml><?xml version="1.0" encoding="utf-8"?>
<sst xmlns="http://schemas.openxmlformats.org/spreadsheetml/2006/main" count="847" uniqueCount="611">
  <si>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</si>
  <si>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</si>
  <si>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</si>
  <si>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</si>
  <si>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</si>
  <si>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</si>
  <si>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</si>
  <si>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</si>
  <si>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</si>
  <si>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</si>
  <si>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</si>
  <si>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</si>
  <si>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</si>
  <si>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</si>
  <si>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</si>
  <si>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</si>
  <si>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</si>
  <si>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</si>
  <si>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</si>
  <si>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</si>
  <si>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</si>
  <si>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</si>
  <si>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</si>
  <si>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</si>
  <si>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</si>
  <si>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</si>
  <si>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</si>
  <si>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</si>
  <si>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</si>
  <si>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</si>
  <si>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</si>
  <si>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</si>
  <si>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</si>
  <si>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</si>
  <si>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</si>
  <si>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</si>
  <si>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</si>
  <si>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</si>
  <si>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</si>
  <si>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</si>
  <si>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</si>
  <si>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</si>
  <si>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</si>
  <si>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</si>
  <si>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</si>
  <si>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</si>
  <si>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</si>
  <si>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</si>
  <si>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</si>
  <si>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</si>
  <si>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</si>
  <si>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</si>
  <si>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</si>
  <si>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</si>
  <si>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</si>
  <si>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</si>
  <si>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</si>
  <si>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</si>
  <si>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</si>
  <si>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</si>
  <si>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</si>
  <si>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</si>
  <si>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</si>
  <si>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</si>
  <si>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</si>
  <si>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</si>
  <si>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</si>
  <si>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</si>
  <si>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</si>
  <si>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</si>
  <si>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</si>
  <si>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</si>
  <si>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</si>
  <si>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</si>
  <si>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</si>
  <si>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</si>
  <si>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</si>
  <si>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</si>
  <si>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</si>
  <si>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</si>
  <si>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</si>
  <si>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</si>
  <si>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</si>
  <si>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</si>
  <si>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</si>
  <si>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</si>
  <si>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</si>
  <si>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</si>
  <si>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</si>
  <si>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</si>
  <si>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</si>
  <si>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</si>
  <si>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</si>
  <si>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</si>
  <si>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</si>
  <si>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</si>
  <si>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</si>
  <si>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</si>
  <si>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</si>
  <si>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</si>
  <si>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</si>
  <si>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</si>
  <si>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</si>
  <si>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</si>
  <si>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</si>
  <si>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</si>
  <si>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</si>
  <si>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</si>
  <si>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</si>
  <si>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</si>
  <si>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</si>
  <si>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</si>
  <si>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</si>
  <si>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</si>
  <si>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</si>
  <si>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</si>
  <si>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</si>
  <si>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</si>
  <si>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</si>
  <si>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</si>
  <si>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</si>
  <si>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</si>
  <si>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</si>
  <si>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</si>
  <si>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</si>
  <si>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</si>
  <si>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</si>
  <si>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</si>
  <si>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</si>
  <si>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</si>
  <si>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</si>
  <si>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</si>
  <si>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</si>
  <si>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</si>
  <si>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</si>
  <si>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</si>
  <si>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</si>
  <si>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</si>
  <si>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</si>
  <si>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</si>
  <si>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</si>
  <si>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</si>
  <si>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1. sz. melléklet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</si>
  <si>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</si>
  <si>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</si>
  <si>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</si>
  <si>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</si>
  <si>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</si>
  <si>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</si>
  <si>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</si>
  <si>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</si>
  <si>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</si>
  <si>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</si>
  <si>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</si>
  <si>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</si>
  <si>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</si>
  <si>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</si>
  <si>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</si>
  <si>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</si>
  <si>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</si>
  <si>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</si>
  <si>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</si>
  <si>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</si>
  <si>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</si>
  <si>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</si>
  <si>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</si>
  <si>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</si>
  <si>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</si>
  <si>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</si>
  <si>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</si>
  <si>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</si>
  <si>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</si>
  <si>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</si>
  <si>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</si>
  <si>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Tulajdonosi bevételek</t>
  </si>
  <si>
    <t>B404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</si>
  <si>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</si>
  <si>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</si>
  <si>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</si>
  <si>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</si>
  <si>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</si>
  <si>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</si>
  <si>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</si>
  <si>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</si>
  <si>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</si>
  <si>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</si>
  <si>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</si>
  <si>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</si>
  <si>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</si>
  <si>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</si>
  <si>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</si>
  <si>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</si>
  <si>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</si>
  <si>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</si>
  <si>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</si>
  <si>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</si>
  <si>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</si>
  <si>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</si>
  <si>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</si>
  <si>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</si>
  <si>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</si>
  <si>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</si>
  <si>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</si>
  <si>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</si>
  <si>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</si>
  <si>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</si>
  <si>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</si>
  <si>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</si>
  <si>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</si>
  <si>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</si>
  <si>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</si>
  <si>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</si>
  <si>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</si>
  <si>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</si>
  <si>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</si>
  <si>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</si>
  <si>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</si>
  <si>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</si>
  <si>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</si>
  <si>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</si>
  <si>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</si>
  <si>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</si>
  <si>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</si>
  <si>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</si>
  <si>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</si>
  <si>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</si>
  <si>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</si>
  <si>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</si>
  <si>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</si>
  <si>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</si>
  <si>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</si>
  <si>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</si>
  <si>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</si>
  <si>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</si>
  <si>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</si>
  <si>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</si>
  <si>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</si>
  <si>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</si>
  <si>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</si>
  <si>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</si>
  <si>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</si>
  <si>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</si>
  <si>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</si>
  <si>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</si>
  <si>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</si>
  <si>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</si>
  <si>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</si>
  <si>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</si>
  <si>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</si>
  <si>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</si>
  <si>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</si>
  <si>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</si>
  <si>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</si>
  <si>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</si>
  <si>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</si>
  <si>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</si>
  <si>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</si>
  <si>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</si>
  <si>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</si>
  <si>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</si>
  <si>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</si>
  <si>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</si>
  <si>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</si>
  <si>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</si>
  <si>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</si>
  <si>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</si>
  <si>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Főkvi szám.</t>
  </si>
  <si>
    <t>Megnevezés</t>
  </si>
  <si>
    <t>Kormányzati funkció megnevezése, száma</t>
  </si>
  <si>
    <t>Mindösszesen</t>
  </si>
  <si>
    <t>Önkormányzati finanszírozás</t>
  </si>
  <si>
    <t>Zöldterület kezelés</t>
  </si>
  <si>
    <t>Helyi önkormányzatok működésének általános támogatása</t>
  </si>
  <si>
    <t>Települési önkormányzatok szoc.és gyermekj. Támogatása</t>
  </si>
  <si>
    <t>Egyéb felhalmozási célú támogatás államháztartáson belülről</t>
  </si>
  <si>
    <t>Felhalmozási támogatás áh. Belülről</t>
  </si>
  <si>
    <t>Építményadó</t>
  </si>
  <si>
    <t>Gépjárműadó</t>
  </si>
  <si>
    <t>Közhatalmi bevételek</t>
  </si>
  <si>
    <t>Tárgyi eszközök bérbeadásából származó bevételek</t>
  </si>
  <si>
    <t>Működési bevételek</t>
  </si>
  <si>
    <t>Bevételek összesen</t>
  </si>
  <si>
    <t>Főkvi. szám</t>
  </si>
  <si>
    <t>Önkorm. Igazgatás</t>
  </si>
  <si>
    <t>Községgazdálkodás</t>
  </si>
  <si>
    <t>Közfoglalkoztatás</t>
  </si>
  <si>
    <t>Önkorm.rendezvény</t>
  </si>
  <si>
    <t>Köztemető fenntartás</t>
  </si>
  <si>
    <t>Közvilágítás</t>
  </si>
  <si>
    <t>Bursa H. ösztöndíj</t>
  </si>
  <si>
    <t>Lakáshoz jutási tám.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</si>
  <si>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</si>
  <si>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</si>
  <si>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</si>
  <si>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</si>
  <si>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</si>
  <si>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</si>
  <si>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</si>
  <si>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Munkáltatói járulék</t>
  </si>
  <si>
    <t>Hajtó- és kenőanyagok</t>
  </si>
  <si>
    <t xml:space="preserve">Egyéb üzemeltetési anyagok (tisztítószer, vegyszer, karbantartási és  egyéb anyag) </t>
  </si>
  <si>
    <t>Készletbeszerzés</t>
  </si>
  <si>
    <t>Internetdíj</t>
  </si>
  <si>
    <t>Egyéb kommunikációs szolgáltatás</t>
  </si>
  <si>
    <t>Kommunikációs szolgáltatások</t>
  </si>
  <si>
    <t>Villamosenergia szolg.</t>
  </si>
  <si>
    <t>Gázdíj</t>
  </si>
  <si>
    <t>Víz- és csatornadíj</t>
  </si>
  <si>
    <t>karbantartás, kisjavítási szolgáltatások</t>
  </si>
  <si>
    <t>Kéményseprés</t>
  </si>
  <si>
    <t>Működési áfa</t>
  </si>
  <si>
    <t xml:space="preserve">Egyéb dologi jellegű kiadások (bankköltség, kerekítési különbözetek) </t>
  </si>
  <si>
    <t>Kamatkiadások</t>
  </si>
  <si>
    <t>Dologi kiadások</t>
  </si>
  <si>
    <t xml:space="preserve">Temetési segély Szoc. Tv. 46. </t>
  </si>
  <si>
    <t>Önkormányzat által hatáskörben adott pénzügyi ellátás</t>
  </si>
  <si>
    <t>Ellátottak pénzbeli juttatása</t>
  </si>
  <si>
    <t>Működési c. támogatás áh. Belülre önkormányzatoknak és kv.szerveknek</t>
  </si>
  <si>
    <t>Egyéb működési támogatás áh.kívülre</t>
  </si>
  <si>
    <t>Tartalékok</t>
  </si>
  <si>
    <t>Egyéb működési célú kiadások</t>
  </si>
  <si>
    <t xml:space="preserve">Ingatlanfelújítás </t>
  </si>
  <si>
    <t>Felújítások előzetesen felszámított áfa</t>
  </si>
  <si>
    <t>Felhalmozási c. pe. Átadás áh. Kívülre</t>
  </si>
  <si>
    <t>Finanszírozási kiadások</t>
  </si>
  <si>
    <t>Kiadások összesen</t>
  </si>
  <si>
    <t xml:space="preserve"> A költségvetés előterjesztésekor a képviselő-testület részére tájékoztatásul  kell - szöveges indokolással együtt - bemutatni: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</si>
  <si>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</si>
  <si>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</si>
  <si>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</si>
  <si>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</si>
  <si>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</si>
  <si>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</si>
  <si>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</si>
  <si>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</si>
  <si>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</si>
  <si>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</si>
  <si>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</si>
  <si>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</si>
  <si>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</si>
  <si>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</si>
  <si>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</si>
  <si>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</si>
  <si>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</si>
  <si>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</si>
  <si>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</si>
  <si>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</si>
  <si>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</si>
  <si>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</si>
  <si>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</si>
  <si>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</si>
  <si>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</si>
  <si>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</si>
  <si>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</si>
  <si>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</si>
  <si>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</si>
  <si>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</si>
  <si>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</si>
  <si>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</si>
  <si>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</si>
  <si>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</si>
  <si>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</si>
  <si>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</si>
  <si>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</si>
  <si>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</si>
  <si>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</si>
  <si>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</si>
  <si>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</si>
  <si>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</si>
  <si>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</si>
  <si>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Szakmai anyagok beszerzése</t>
  </si>
  <si>
    <t>K311</t>
  </si>
  <si>
    <t>Üzemeltetési anyagok beszerzése</t>
  </si>
  <si>
    <t>K312</t>
  </si>
  <si>
    <t>Árubeszerzés</t>
  </si>
  <si>
    <t>K313</t>
  </si>
  <si>
    <t>Egyéb kommunikációs szolgáltatások</t>
  </si>
  <si>
    <t>K322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</si>
  <si>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</si>
  <si>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</si>
  <si>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</si>
  <si>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</si>
  <si>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</si>
  <si>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</si>
  <si>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</si>
  <si>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</si>
  <si>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</si>
  <si>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</si>
  <si>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</si>
  <si>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</si>
  <si>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</si>
  <si>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</si>
  <si>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</si>
  <si>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</si>
  <si>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</si>
  <si>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</si>
  <si>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</si>
  <si>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</si>
  <si>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>Egyéb pénzügyi műveletek kiadásai</t>
  </si>
  <si>
    <t>K354</t>
  </si>
  <si>
    <t>Egyéb dologi kiadások</t>
  </si>
  <si>
    <t>K355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</si>
  <si>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</si>
  <si>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</si>
  <si>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</si>
  <si>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</si>
  <si>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</si>
  <si>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</si>
  <si>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</si>
  <si>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</si>
  <si>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</si>
  <si>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</si>
  <si>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</si>
  <si>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</si>
  <si>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Rovat
száma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</si>
  <si>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</si>
  <si>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</si>
  <si>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</si>
  <si>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</si>
  <si>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</si>
  <si>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</si>
  <si>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</si>
  <si>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</si>
  <si>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</si>
  <si>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</si>
  <si>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</si>
  <si>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Magánszemélyek jövedelemadói</t>
  </si>
  <si>
    <t>B311</t>
  </si>
  <si>
    <t xml:space="preserve">Társaságok jövedelemadói </t>
  </si>
  <si>
    <t>B312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</si>
  <si>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</si>
  <si>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</si>
  <si>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</si>
  <si>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</si>
  <si>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</si>
  <si>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</si>
  <si>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</si>
  <si>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</si>
  <si>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</si>
  <si>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</si>
  <si>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</si>
  <si>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</si>
  <si>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>Egyéb felhalmozási célú támogatás áh.belülről</t>
  </si>
  <si>
    <t>B251</t>
  </si>
  <si>
    <t>Felhalmozási támogatás áh.belülről</t>
  </si>
  <si>
    <t>Közfoglalkoztatott bére</t>
  </si>
  <si>
    <t>Más rovaton nem szerepeltethető dologi jellegű kiadás</t>
  </si>
  <si>
    <t xml:space="preserve">Postaktg.  </t>
  </si>
  <si>
    <t>Más egyéb szolgáltatás ( tűz- és munkavédelem, egyéb)</t>
  </si>
  <si>
    <t>Működési támogatás áh.belülre társulásoknak</t>
  </si>
  <si>
    <t>Ingatlan vásárlás</t>
  </si>
  <si>
    <t>Beruházás áfa</t>
  </si>
  <si>
    <t>víztermelés, -kezelés</t>
  </si>
  <si>
    <t>Funkcióra nem sorolható bev.</t>
  </si>
  <si>
    <t>Előző év költségvetési maradványának igénybevétele</t>
  </si>
  <si>
    <t>Felhalmozási c. visszatérítendő támogatások áh.kívülről</t>
  </si>
  <si>
    <t>Finanszírozási bevételek</t>
  </si>
  <si>
    <t>B721</t>
  </si>
  <si>
    <t>Előző év kv.maradvány igénybevétel</t>
  </si>
  <si>
    <t>Felhalmozási c. támogatások államháztartáson kívülről</t>
  </si>
  <si>
    <t>B7</t>
  </si>
  <si>
    <t>B1-B6</t>
  </si>
  <si>
    <t>B7-B8</t>
  </si>
  <si>
    <t>Ingatlan felújítás</t>
  </si>
  <si>
    <t>Felhalmozási c. visszatérítendő támogatás áh.kívülről</t>
  </si>
  <si>
    <t>Finansízrozási bevételek</t>
  </si>
  <si>
    <t>B351</t>
  </si>
  <si>
    <t>Lövő  Község Önkormányzat 2015. évi költségvetése</t>
  </si>
  <si>
    <t>2015. évi eredeti ei.</t>
  </si>
  <si>
    <t>O63020</t>
  </si>
  <si>
    <t>ÁFA bevételek</t>
  </si>
  <si>
    <t>B1111</t>
  </si>
  <si>
    <t>B1131</t>
  </si>
  <si>
    <t>B1141</t>
  </si>
  <si>
    <t>B35411</t>
  </si>
  <si>
    <t>B40211</t>
  </si>
  <si>
    <t>B406</t>
  </si>
  <si>
    <t>B4081</t>
  </si>
  <si>
    <t>B81311</t>
  </si>
  <si>
    <t>B405</t>
  </si>
  <si>
    <t>Ellátási díjak</t>
  </si>
  <si>
    <t>Iskolai étk.</t>
  </si>
  <si>
    <t>O96020</t>
  </si>
  <si>
    <t>B4031</t>
  </si>
  <si>
    <t>Továbbszámlázott szolgáltatás</t>
  </si>
  <si>
    <t>B1121</t>
  </si>
  <si>
    <t>Települési önk. Egyes köznevelési feladatainak támogatása</t>
  </si>
  <si>
    <t>B16051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</si>
  <si>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</si>
  <si>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</si>
  <si>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</si>
  <si>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</si>
  <si>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</si>
  <si>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</si>
  <si>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B161</t>
  </si>
  <si>
    <t>Víztermelés, - kezelés</t>
  </si>
  <si>
    <t>B403</t>
  </si>
  <si>
    <t>Törvény szerinti illetmények</t>
  </si>
  <si>
    <t>CAFETÉRIA-juttatás</t>
  </si>
  <si>
    <t>SZEMÉLYI JUTTATÁSOK</t>
  </si>
  <si>
    <t>Gyógyszer</t>
  </si>
  <si>
    <t>Könyv,folyóirat</t>
  </si>
  <si>
    <t>Irodaszer</t>
  </si>
  <si>
    <t>Munka- és védőruha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</si>
  <si>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</si>
  <si>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</si>
  <si>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</si>
  <si>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</si>
  <si>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 xml:space="preserve">Szállítás ( személyszáll.,hulladékszáll., lomt., erzsébet-utalványok ktg., </t>
  </si>
  <si>
    <t>O66010</t>
  </si>
  <si>
    <t>Szakmai tevékenységet segítő szolg.</t>
  </si>
  <si>
    <t>Önkormányzatok elszámolásai ktgvetési szerveikkel</t>
  </si>
  <si>
    <t>Fogorvosi alapellátás</t>
  </si>
  <si>
    <t>Család- és nővédelem</t>
  </si>
  <si>
    <t>Ifjúság eü. Gond.</t>
  </si>
  <si>
    <t>Kiküldetési költség</t>
  </si>
  <si>
    <t>Aktív koúak ell.</t>
  </si>
  <si>
    <t>Foglalk. Helyettesítő támogatás</t>
  </si>
  <si>
    <t>Lakhatással kapcs.</t>
  </si>
  <si>
    <t>Hozzájárulás lakossági energia költségekhez</t>
  </si>
  <si>
    <t>Betegséggel kapcs. Ellátás</t>
  </si>
  <si>
    <t>Ápolási támogatás</t>
  </si>
  <si>
    <t>Települési gyógyszertámogatás</t>
  </si>
  <si>
    <t>Egyéb támog.</t>
  </si>
  <si>
    <t>Újszülöttek támogatása</t>
  </si>
  <si>
    <t>Települési létfenntartási támogatás</t>
  </si>
  <si>
    <t>Köztemetés</t>
  </si>
  <si>
    <t>Elhunyt szem.hátramar.pénzb.ell.</t>
  </si>
  <si>
    <t>Közösségi tér bizt.</t>
  </si>
  <si>
    <t>Civil szerv.támog.</t>
  </si>
  <si>
    <t>Szabadidős szolg.</t>
  </si>
  <si>
    <t>A helyi önkormányzat költségvetési mérlege közgazdasági tagolásban ( Ft)</t>
  </si>
  <si>
    <t>K33-K34-K35</t>
  </si>
  <si>
    <t>K44-K48</t>
  </si>
  <si>
    <t>Állandó jelleggel végzett iparűzési tevékenység után fizetett helyi adó</t>
  </si>
  <si>
    <t>Továbbszámlázott szolgáltatások</t>
  </si>
  <si>
    <t>Közfoglalkoztatottak bére</t>
  </si>
  <si>
    <t>K110141</t>
  </si>
  <si>
    <t>Gyógyszer, könyv ,folyóirat</t>
  </si>
  <si>
    <t>Vásárolt élelmezév</t>
  </si>
  <si>
    <t>K332</t>
  </si>
  <si>
    <t>Települési gyógyszertámogatás, ápolásidíj</t>
  </si>
  <si>
    <t>Hozzájárulás lakossági energiaköltségekhez</t>
  </si>
  <si>
    <t xml:space="preserve">Összes dologi kiadások </t>
  </si>
  <si>
    <t>Önkormányzati előirányzatok</t>
  </si>
  <si>
    <t xml:space="preserve">Megnevezés </t>
  </si>
  <si>
    <t>Központi, irányítószervei támogatások folyósítása</t>
  </si>
  <si>
    <t>3.sz. melléklet</t>
  </si>
  <si>
    <t>2.sz. melléklet</t>
  </si>
  <si>
    <t>4.sz.melléklet</t>
  </si>
  <si>
    <t>Irányító szervi támogatások folyósítása</t>
  </si>
  <si>
    <t>5.sz.melléklet</t>
  </si>
  <si>
    <t>Lövői Közös Önkormányzati Hivatal ei.</t>
  </si>
  <si>
    <t>Teljesítés</t>
  </si>
  <si>
    <t>Lövői Napsugár Óvoda és Bölcsőde ei.</t>
  </si>
  <si>
    <t>ÖSSZESEN  EI.</t>
  </si>
  <si>
    <t>Lövő Község Önkormányzatának 2015. I.félévi  bevételei</t>
  </si>
  <si>
    <t>Mód.ei.</t>
  </si>
  <si>
    <t>E Ft</t>
  </si>
  <si>
    <t>K513</t>
  </si>
  <si>
    <t>Műk.c.visszatér.támog.visszatérülése ÁH-n belülről</t>
  </si>
  <si>
    <t>Egyéb műk.c. támogatások bevételei ÁH-n belülről</t>
  </si>
  <si>
    <t>Egyéb felhalmozási célú támogatások ÁH-n belülre</t>
  </si>
  <si>
    <t>Felh. Célú visszatérítendő támog. ÁH-n kívülre</t>
  </si>
  <si>
    <t>Egyéb felh.célú támogatások ÁH-n kívülre</t>
  </si>
  <si>
    <t>K89</t>
  </si>
  <si>
    <t>Egyéb közhatalmi bevételek</t>
  </si>
  <si>
    <t>B411</t>
  </si>
  <si>
    <t>B75</t>
  </si>
  <si>
    <t>Közvetített szolgáltatások ellenértéke</t>
  </si>
  <si>
    <t>Kiszámlázott általános forgalmi adó</t>
  </si>
  <si>
    <t>Önkormányzatok elszámolásai a központi költségvetéssel</t>
  </si>
  <si>
    <t>Helyi önkormányzatok előző évi elszámolásából származó kiadások</t>
  </si>
  <si>
    <t>Szennyvíz gyűjtése,tisztítása, elhelyezése</t>
  </si>
  <si>
    <t>Közbeszerzési díj</t>
  </si>
  <si>
    <t>Bérleti díjak</t>
  </si>
  <si>
    <t>Biztosítási díjak, egyéb szolgáltatások</t>
  </si>
  <si>
    <t xml:space="preserve">Egyéb felhalm.célú támogatások </t>
  </si>
  <si>
    <t>Egyéb felhalm.célú támogatások ÁH-n belülre</t>
  </si>
  <si>
    <t>Egyéb felhalm. Célú támog. ÁH-n kívülre</t>
  </si>
  <si>
    <t>O96015</t>
  </si>
  <si>
    <t>Gyermekétkeztetés köznevelési intézményben</t>
  </si>
  <si>
    <t>Forgatási és befektetési célú finanszírozási műveletek</t>
  </si>
  <si>
    <t>Finanszírozási műveletek</t>
  </si>
  <si>
    <t>Egyéb dologi kiadások összesen</t>
  </si>
  <si>
    <t>Felhalmozási célú visszatérítendő támogatások, kölcsönök nyújtása ÁH-n kívülre</t>
  </si>
  <si>
    <t>Önk.jogalkotó és ált.ig. tev.</t>
  </si>
  <si>
    <t>Köztemető-fenntartás és működtetés</t>
  </si>
  <si>
    <t>B36031</t>
  </si>
  <si>
    <t>Igazgatási szolg. Díj</t>
  </si>
  <si>
    <t>O13320</t>
  </si>
  <si>
    <t>O11130</t>
  </si>
  <si>
    <t>O66020</t>
  </si>
  <si>
    <t>O13350</t>
  </si>
  <si>
    <t>Az önk.vagyonnal való gazd.</t>
  </si>
  <si>
    <t>O18010</t>
  </si>
  <si>
    <t>B1151</t>
  </si>
  <si>
    <t>Működési célú költségvetési támogatások és kiegészítő támogatások</t>
  </si>
  <si>
    <t>O18030</t>
  </si>
  <si>
    <t>Támogatási célú finanszírozási műveletek</t>
  </si>
  <si>
    <t>Hosszabb időtartamú közfoglalkoztatás</t>
  </si>
  <si>
    <t>O41233</t>
  </si>
  <si>
    <t>O74031</t>
  </si>
  <si>
    <t>Gyermekétkeztetés köznevelési int-ben</t>
  </si>
  <si>
    <t>B361</t>
  </si>
  <si>
    <t>Forgatási és befektetési finanszírozási műveletek</t>
  </si>
  <si>
    <t>Család és nővédelmi egészségügyi gondozás</t>
  </si>
  <si>
    <t>Működési célú visszatérítendő támog.</t>
  </si>
  <si>
    <t>Lövő Község Önkormányzat 2015. I. félévi tájékoztató</t>
  </si>
  <si>
    <t>Lövő  Község Önkormányzat 2015. I. félévi  kiadásai  csoport és kormányzati funkció megoszlásban</t>
  </si>
  <si>
    <t>Lövő Község Önkormányzata 2015. I. félévi tájékoztató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</si>
</sst>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\ ##########"/>
    <numFmt numFmtId="166" formatCode="0__"/>
    <numFmt numFmtId="167" formatCode="#&quot; &quot;?/2"/>
    <numFmt numFmtId="168" formatCode="[$-40E]yyyy/\ mmmm;@"/>
    <numFmt numFmtId="169" formatCode="_-* #,##0_-;\-* #,##0_-;_-* &quot;-&quot;??_-;_-@_-"/>
  </numFmts>
  <fonts count="5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Calibri"/>
      <family val="2"/>
      <charset val="238"/>
    </font>
    <font>
      <b/>
      <sz val="28"/>
      <color indexed="8"/>
      <name val="Calibri"/>
      <family val="2"/>
      <charset val="238"/>
    </font>
    <font>
      <b/>
      <sz val="20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i/>
      <sz val="20"/>
      <color indexed="8"/>
      <name val="Times New Roman"/>
      <family val="1"/>
      <charset val="238"/>
    </font>
    <font>
      <b/>
      <sz val="18"/>
      <color indexed="8"/>
      <name val="Calibri"/>
      <family val="2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8" fillId="0" borderId="0" applyFont="0" applyFill="0" applyBorder="0" applyAlignment="0" applyProtection="0"/>
  </cellStyleXfs>
  <cellXfs count="239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/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3" fillId="2" borderId="1" xfId="0" applyFont="1" applyFill="1" applyBorder="1"/>
    <xf numFmtId="165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/>
    <xf numFmtId="3" fontId="14" fillId="2" borderId="1" xfId="0" applyNumberFormat="1" applyFont="1" applyFill="1" applyBorder="1"/>
    <xf numFmtId="166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/>
    <xf numFmtId="3" fontId="0" fillId="0" borderId="0" xfId="0" applyNumberFormat="1"/>
    <xf numFmtId="3" fontId="8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/>
    <xf numFmtId="3" fontId="18" fillId="2" borderId="1" xfId="0" applyNumberFormat="1" applyFont="1" applyFill="1" applyBorder="1"/>
    <xf numFmtId="0" fontId="14" fillId="2" borderId="1" xfId="0" applyFont="1" applyFill="1" applyBorder="1" applyAlignment="1">
      <alignment horizontal="left" vertical="center"/>
    </xf>
    <xf numFmtId="3" fontId="19" fillId="2" borderId="1" xfId="0" applyNumberFormat="1" applyFont="1" applyFill="1" applyBorder="1"/>
    <xf numFmtId="0" fontId="17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/>
    <xf numFmtId="3" fontId="10" fillId="2" borderId="0" xfId="0" applyNumberFormat="1" applyFont="1" applyFill="1" applyBorder="1"/>
    <xf numFmtId="0" fontId="20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20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/>
    <xf numFmtId="3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3" fontId="0" fillId="0" borderId="1" xfId="0" applyNumberFormat="1" applyFont="1" applyBorder="1"/>
    <xf numFmtId="3" fontId="0" fillId="0" borderId="2" xfId="0" applyNumberFormat="1" applyFont="1" applyBorder="1"/>
    <xf numFmtId="0" fontId="0" fillId="0" borderId="0" xfId="0" applyFont="1"/>
    <xf numFmtId="3" fontId="20" fillId="0" borderId="0" xfId="0" applyNumberFormat="1" applyFont="1" applyAlignment="1">
      <alignment vertical="center"/>
    </xf>
    <xf numFmtId="0" fontId="10" fillId="3" borderId="0" xfId="0" applyFont="1" applyFill="1"/>
    <xf numFmtId="0" fontId="5" fillId="3" borderId="0" xfId="0" applyFont="1" applyFill="1"/>
    <xf numFmtId="0" fontId="5" fillId="0" borderId="0" xfId="0" applyFont="1"/>
    <xf numFmtId="0" fontId="7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Font="1" applyBorder="1"/>
    <xf numFmtId="165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10" fillId="0" borderId="0" xfId="0" applyFont="1"/>
    <xf numFmtId="0" fontId="18" fillId="0" borderId="0" xfId="0" applyFo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14" fillId="2" borderId="0" xfId="0" applyFont="1" applyFill="1"/>
    <xf numFmtId="0" fontId="19" fillId="2" borderId="0" xfId="0" applyFont="1" applyFill="1"/>
    <xf numFmtId="166" fontId="7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0" xfId="0" applyFont="1" applyFill="1"/>
    <xf numFmtId="0" fontId="18" fillId="2" borderId="0" xfId="0" applyFont="1" applyFill="1"/>
    <xf numFmtId="0" fontId="23" fillId="2" borderId="1" xfId="0" applyFont="1" applyFill="1" applyBorder="1" applyAlignment="1">
      <alignment horizontal="left" vertical="center"/>
    </xf>
    <xf numFmtId="168" fontId="21" fillId="0" borderId="1" xfId="0" applyNumberFormat="1" applyFont="1" applyBorder="1" applyAlignment="1">
      <alignment horizontal="center"/>
    </xf>
    <xf numFmtId="168" fontId="22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10" fillId="0" borderId="1" xfId="0" applyNumberFormat="1" applyFont="1" applyBorder="1"/>
    <xf numFmtId="0" fontId="5" fillId="0" borderId="1" xfId="0" applyFont="1" applyBorder="1"/>
    <xf numFmtId="3" fontId="10" fillId="2" borderId="0" xfId="0" applyNumberFormat="1" applyFont="1" applyFill="1"/>
    <xf numFmtId="3" fontId="10" fillId="0" borderId="0" xfId="0" applyNumberFormat="1" applyFont="1"/>
    <xf numFmtId="3" fontId="3" fillId="0" borderId="0" xfId="0" applyNumberFormat="1" applyFont="1"/>
    <xf numFmtId="0" fontId="0" fillId="2" borderId="1" xfId="0" applyFont="1" applyFill="1" applyBorder="1"/>
    <xf numFmtId="3" fontId="0" fillId="2" borderId="1" xfId="0" applyNumberFormat="1" applyFont="1" applyFill="1" applyBorder="1"/>
    <xf numFmtId="3" fontId="0" fillId="2" borderId="2" xfId="0" applyNumberFormat="1" applyFont="1" applyFill="1" applyBorder="1"/>
    <xf numFmtId="3" fontId="0" fillId="2" borderId="0" xfId="0" applyNumberFormat="1" applyFont="1" applyFill="1"/>
    <xf numFmtId="0" fontId="0" fillId="2" borderId="0" xfId="0" applyFont="1" applyFill="1"/>
    <xf numFmtId="3" fontId="7" fillId="0" borderId="0" xfId="0" applyNumberFormat="1" applyFont="1"/>
    <xf numFmtId="0" fontId="0" fillId="0" borderId="3" xfId="0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/>
    <xf numFmtId="0" fontId="0" fillId="2" borderId="0" xfId="0" applyFill="1"/>
    <xf numFmtId="3" fontId="8" fillId="2" borderId="1" xfId="0" applyNumberFormat="1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 vertical="center"/>
    </xf>
    <xf numFmtId="0" fontId="24" fillId="0" borderId="0" xfId="0" applyFont="1"/>
    <xf numFmtId="3" fontId="25" fillId="2" borderId="1" xfId="0" applyNumberFormat="1" applyFont="1" applyFill="1" applyBorder="1"/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3" fontId="26" fillId="0" borderId="1" xfId="0" applyNumberFormat="1" applyFont="1" applyBorder="1"/>
    <xf numFmtId="3" fontId="26" fillId="0" borderId="0" xfId="0" applyNumberFormat="1" applyFont="1"/>
    <xf numFmtId="0" fontId="26" fillId="0" borderId="0" xfId="0" applyFont="1"/>
    <xf numFmtId="0" fontId="27" fillId="0" borderId="0" xfId="0" applyFont="1"/>
    <xf numFmtId="166" fontId="7" fillId="0" borderId="4" xfId="0" applyNumberFormat="1" applyFont="1" applyFill="1" applyBorder="1" applyAlignment="1">
      <alignment horizontal="left" vertical="center"/>
    </xf>
    <xf numFmtId="165" fontId="7" fillId="0" borderId="4" xfId="0" applyNumberFormat="1" applyFont="1" applyFill="1" applyBorder="1" applyAlignment="1">
      <alignment vertical="center"/>
    </xf>
    <xf numFmtId="3" fontId="7" fillId="0" borderId="4" xfId="0" applyNumberFormat="1" applyFont="1" applyBorder="1"/>
    <xf numFmtId="166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/>
    <xf numFmtId="0" fontId="10" fillId="2" borderId="0" xfId="0" applyFont="1" applyFill="1" applyBorder="1"/>
    <xf numFmtId="0" fontId="2" fillId="0" borderId="1" xfId="0" applyFont="1" applyBorder="1" applyAlignment="1"/>
    <xf numFmtId="0" fontId="2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9" fontId="0" fillId="0" borderId="1" xfId="1" applyNumberFormat="1" applyFont="1" applyBorder="1"/>
    <xf numFmtId="169" fontId="2" fillId="0" borderId="1" xfId="1" applyNumberFormat="1" applyFont="1" applyBorder="1" applyAlignment="1">
      <alignment horizontal="center"/>
    </xf>
    <xf numFmtId="169" fontId="2" fillId="0" borderId="5" xfId="1" applyNumberFormat="1" applyFont="1" applyBorder="1" applyAlignment="1">
      <alignment horizontal="right" vertical="center"/>
    </xf>
    <xf numFmtId="3" fontId="20" fillId="4" borderId="1" xfId="0" applyNumberFormat="1" applyFont="1" applyFill="1" applyBorder="1"/>
    <xf numFmtId="169" fontId="2" fillId="0" borderId="5" xfId="1" applyNumberFormat="1" applyFont="1" applyBorder="1" applyAlignment="1">
      <alignment horizontal="left" vertical="center"/>
    </xf>
    <xf numFmtId="169" fontId="3" fillId="4" borderId="1" xfId="0" applyNumberFormat="1" applyFont="1" applyFill="1" applyBorder="1"/>
    <xf numFmtId="169" fontId="0" fillId="0" borderId="1" xfId="1" applyNumberFormat="1" applyFont="1" applyBorder="1" applyAlignment="1">
      <alignment wrapText="1"/>
    </xf>
    <xf numFmtId="169" fontId="32" fillId="0" borderId="1" xfId="1" applyNumberFormat="1" applyFont="1" applyBorder="1"/>
    <xf numFmtId="169" fontId="3" fillId="4" borderId="1" xfId="1" applyNumberFormat="1" applyFont="1" applyFill="1" applyBorder="1"/>
    <xf numFmtId="169" fontId="0" fillId="2" borderId="1" xfId="1" applyNumberFormat="1" applyFont="1" applyFill="1" applyBorder="1"/>
    <xf numFmtId="169" fontId="0" fillId="0" borderId="1" xfId="1" applyNumberFormat="1" applyFont="1" applyFill="1" applyBorder="1"/>
    <xf numFmtId="0" fontId="0" fillId="2" borderId="1" xfId="0" applyFill="1" applyBorder="1"/>
    <xf numFmtId="3" fontId="20" fillId="0" borderId="1" xfId="0" applyNumberFormat="1" applyFont="1" applyBorder="1"/>
    <xf numFmtId="3" fontId="34" fillId="0" borderId="1" xfId="0" applyNumberFormat="1" applyFont="1" applyBorder="1"/>
    <xf numFmtId="3" fontId="3" fillId="4" borderId="2" xfId="0" applyNumberFormat="1" applyFont="1" applyFill="1" applyBorder="1"/>
    <xf numFmtId="0" fontId="20" fillId="4" borderId="1" xfId="0" applyFont="1" applyFill="1" applyBorder="1" applyAlignment="1">
      <alignment vertical="center"/>
    </xf>
    <xf numFmtId="0" fontId="0" fillId="4" borderId="1" xfId="0" applyFont="1" applyFill="1" applyBorder="1"/>
    <xf numFmtId="169" fontId="0" fillId="4" borderId="1" xfId="1" applyNumberFormat="1" applyFont="1" applyFill="1" applyBorder="1"/>
    <xf numFmtId="3" fontId="0" fillId="4" borderId="1" xfId="0" applyNumberFormat="1" applyFill="1" applyBorder="1"/>
    <xf numFmtId="3" fontId="0" fillId="4" borderId="2" xfId="0" applyNumberFormat="1" applyFill="1" applyBorder="1"/>
    <xf numFmtId="169" fontId="20" fillId="4" borderId="1" xfId="1" applyNumberFormat="1" applyFont="1" applyFill="1" applyBorder="1" applyAlignment="1">
      <alignment vertical="center"/>
    </xf>
    <xf numFmtId="3" fontId="20" fillId="4" borderId="1" xfId="0" applyNumberFormat="1" applyFont="1" applyFill="1" applyBorder="1" applyAlignment="1">
      <alignment vertical="center"/>
    </xf>
    <xf numFmtId="0" fontId="0" fillId="4" borderId="1" xfId="0" applyFill="1" applyBorder="1"/>
    <xf numFmtId="3" fontId="33" fillId="4" borderId="1" xfId="0" applyNumberFormat="1" applyFont="1" applyFill="1" applyBorder="1"/>
    <xf numFmtId="3" fontId="3" fillId="2" borderId="1" xfId="0" applyNumberFormat="1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4" borderId="1" xfId="0" applyFont="1" applyFill="1" applyBorder="1"/>
    <xf numFmtId="0" fontId="35" fillId="4" borderId="1" xfId="0" applyFont="1" applyFill="1" applyBorder="1"/>
    <xf numFmtId="3" fontId="35" fillId="4" borderId="1" xfId="0" applyNumberFormat="1" applyFont="1" applyFill="1" applyBorder="1"/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3" fontId="36" fillId="0" borderId="1" xfId="0" applyNumberFormat="1" applyFont="1" applyBorder="1"/>
    <xf numFmtId="0" fontId="3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3" fillId="2" borderId="1" xfId="0" applyNumberFormat="1" applyFont="1" applyFill="1" applyBorder="1"/>
    <xf numFmtId="3" fontId="7" fillId="0" borderId="0" xfId="0" applyNumberFormat="1" applyFont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center" wrapText="1"/>
    </xf>
    <xf numFmtId="169" fontId="0" fillId="0" borderId="10" xfId="1" applyNumberFormat="1" applyFont="1" applyBorder="1"/>
    <xf numFmtId="0" fontId="10" fillId="0" borderId="0" xfId="0" applyFont="1" applyAlignment="1">
      <alignment horizontal="center"/>
    </xf>
    <xf numFmtId="0" fontId="35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43" fillId="2" borderId="1" xfId="0" applyFont="1" applyFill="1" applyBorder="1"/>
    <xf numFmtId="165" fontId="5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169" fontId="3" fillId="0" borderId="1" xfId="1" applyNumberFormat="1" applyFont="1" applyFill="1" applyBorder="1"/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3" fontId="20" fillId="0" borderId="1" xfId="0" applyNumberFormat="1" applyFont="1" applyFill="1" applyBorder="1"/>
    <xf numFmtId="3" fontId="45" fillId="4" borderId="1" xfId="0" applyNumberFormat="1" applyFont="1" applyFill="1" applyBorder="1" applyAlignment="1">
      <alignment vertical="center"/>
    </xf>
    <xf numFmtId="3" fontId="33" fillId="0" borderId="1" xfId="0" applyNumberFormat="1" applyFont="1" applyFill="1" applyBorder="1"/>
    <xf numFmtId="3" fontId="34" fillId="0" borderId="1" xfId="0" applyNumberFormat="1" applyFont="1" applyFill="1" applyBorder="1"/>
    <xf numFmtId="169" fontId="46" fillId="0" borderId="1" xfId="0" applyNumberFormat="1" applyFont="1" applyBorder="1" applyAlignment="1">
      <alignment horizontal="right"/>
    </xf>
    <xf numFmtId="3" fontId="46" fillId="0" borderId="1" xfId="0" applyNumberFormat="1" applyFont="1" applyBorder="1" applyAlignment="1">
      <alignment horizontal="right"/>
    </xf>
    <xf numFmtId="3" fontId="46" fillId="0" borderId="1" xfId="0" applyNumberFormat="1" applyFont="1" applyBorder="1"/>
    <xf numFmtId="0" fontId="44" fillId="0" borderId="1" xfId="0" applyFont="1" applyBorder="1"/>
    <xf numFmtId="169" fontId="44" fillId="0" borderId="1" xfId="1" applyNumberFormat="1" applyFont="1" applyBorder="1"/>
    <xf numFmtId="3" fontId="44" fillId="0" borderId="1" xfId="0" applyNumberFormat="1" applyFont="1" applyBorder="1"/>
    <xf numFmtId="3" fontId="44" fillId="0" borderId="2" xfId="0" applyNumberFormat="1" applyFont="1" applyBorder="1"/>
    <xf numFmtId="0" fontId="28" fillId="0" borderId="1" xfId="0" applyFont="1" applyFill="1" applyBorder="1"/>
    <xf numFmtId="3" fontId="28" fillId="0" borderId="1" xfId="0" applyNumberFormat="1" applyFont="1" applyFill="1" applyBorder="1"/>
    <xf numFmtId="0" fontId="47" fillId="4" borderId="1" xfId="0" applyFont="1" applyFill="1" applyBorder="1"/>
    <xf numFmtId="0" fontId="48" fillId="4" borderId="1" xfId="0" applyFont="1" applyFill="1" applyBorder="1"/>
    <xf numFmtId="3" fontId="47" fillId="4" borderId="1" xfId="0" applyNumberFormat="1" applyFont="1" applyFill="1" applyBorder="1"/>
    <xf numFmtId="3" fontId="49" fillId="4" borderId="1" xfId="0" applyNumberFormat="1" applyFont="1" applyFill="1" applyBorder="1"/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right"/>
    </xf>
    <xf numFmtId="167" fontId="15" fillId="2" borderId="6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12" fontId="5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opLeftCell="A18" workbookViewId="0">
      <selection activeCell="A59" sqref="A59:E59"/>
    </sheetView>
  </sheetViews>
  <sheetFormatPr defaultRowHeight="15"/>
  <cols>
    <col min="1" max="1" width="49.42578125" customWidth="1"/>
    <col min="2" max="2" width="15.28515625" customWidth="1"/>
    <col min="3" max="3" width="13" customWidth="1"/>
  </cols>
  <sheetData>
    <row r="1" spans="1:5" hidden="1"/>
    <row r="3" spans="1:5" ht="15.75" customHeight="1">
      <c r="A3" s="214" t="s">
        <v>608</v>
      </c>
      <c r="B3" s="214"/>
      <c r="C3" s="214"/>
      <c r="D3" s="214"/>
      <c r="E3" s="214"/>
    </row>
    <row r="4" spans="1:5" ht="16.5" customHeight="1">
      <c r="A4" s="215" t="s">
        <v>531</v>
      </c>
      <c r="B4" s="215"/>
      <c r="C4" s="215"/>
      <c r="D4" s="215"/>
      <c r="E4" s="215"/>
    </row>
    <row r="5" spans="1:5">
      <c r="A5" s="1"/>
      <c r="B5" s="1"/>
      <c r="C5" s="1"/>
      <c r="D5" s="1"/>
      <c r="E5" s="2" t="s">
        <v>558</v>
      </c>
    </row>
    <row r="6" spans="1:5">
      <c r="A6" s="1"/>
      <c r="B6" s="1"/>
      <c r="C6" s="1"/>
      <c r="D6" s="1"/>
      <c r="E6" s="2"/>
    </row>
    <row r="7" spans="1:5">
      <c r="A7" s="216" t="s">
        <v>142</v>
      </c>
      <c r="B7" s="216"/>
      <c r="C7" s="216"/>
      <c r="D7" s="216"/>
      <c r="E7" s="216"/>
    </row>
    <row r="8" spans="1:5" ht="36" customHeight="1">
      <c r="A8" s="4" t="s">
        <v>0</v>
      </c>
      <c r="B8" s="5" t="s">
        <v>1</v>
      </c>
      <c r="C8" s="36" t="s">
        <v>468</v>
      </c>
      <c r="D8" s="36" t="s">
        <v>557</v>
      </c>
      <c r="E8" s="36" t="s">
        <v>553</v>
      </c>
    </row>
    <row r="9" spans="1:5" ht="15" customHeight="1">
      <c r="A9" s="6" t="s">
        <v>2</v>
      </c>
      <c r="B9" s="7" t="s">
        <v>3</v>
      </c>
      <c r="C9" s="37">
        <v>7247</v>
      </c>
      <c r="D9" s="37">
        <v>8912</v>
      </c>
      <c r="E9" s="37">
        <v>5047</v>
      </c>
    </row>
    <row r="10" spans="1:5" ht="18" customHeight="1">
      <c r="A10" s="9" t="s">
        <v>4</v>
      </c>
      <c r="B10" s="7" t="s">
        <v>5</v>
      </c>
      <c r="C10" s="37">
        <v>4369</v>
      </c>
      <c r="D10" s="37">
        <v>4219</v>
      </c>
      <c r="E10" s="37">
        <v>2168</v>
      </c>
    </row>
    <row r="11" spans="1:5" ht="18.75" customHeight="1">
      <c r="A11" s="10" t="s">
        <v>6</v>
      </c>
      <c r="B11" s="11" t="s">
        <v>7</v>
      </c>
      <c r="C11" s="13">
        <f>SUM(C9:C10)</f>
        <v>11616</v>
      </c>
      <c r="D11" s="13">
        <v>13131</v>
      </c>
      <c r="E11" s="13">
        <v>7215</v>
      </c>
    </row>
    <row r="12" spans="1:5" ht="28.5">
      <c r="A12" s="14" t="s">
        <v>8</v>
      </c>
      <c r="B12" s="11" t="s">
        <v>9</v>
      </c>
      <c r="C12" s="13">
        <v>3612</v>
      </c>
      <c r="D12" s="13">
        <v>3805</v>
      </c>
      <c r="E12" s="13">
        <v>1825</v>
      </c>
    </row>
    <row r="13" spans="1:5" ht="14.25" customHeight="1">
      <c r="A13" s="9" t="s">
        <v>10</v>
      </c>
      <c r="B13" s="7" t="s">
        <v>11</v>
      </c>
      <c r="C13" s="37">
        <v>6670</v>
      </c>
      <c r="D13" s="37">
        <v>6470</v>
      </c>
      <c r="E13" s="37">
        <v>1182</v>
      </c>
    </row>
    <row r="14" spans="1:5" ht="15.75" customHeight="1">
      <c r="A14" s="9" t="s">
        <v>12</v>
      </c>
      <c r="B14" s="7" t="s">
        <v>13</v>
      </c>
      <c r="C14" s="37">
        <v>160</v>
      </c>
      <c r="D14" s="37">
        <v>360</v>
      </c>
      <c r="E14" s="37">
        <v>246</v>
      </c>
    </row>
    <row r="15" spans="1:5" ht="18.75" customHeight="1">
      <c r="A15" s="9" t="s">
        <v>14</v>
      </c>
      <c r="B15" s="7" t="s">
        <v>532</v>
      </c>
      <c r="C15" s="37">
        <v>49948</v>
      </c>
      <c r="D15" s="37">
        <v>51263</v>
      </c>
      <c r="E15" s="37">
        <v>23166</v>
      </c>
    </row>
    <row r="16" spans="1:5" hidden="1">
      <c r="A16" s="9" t="s">
        <v>16</v>
      </c>
      <c r="B16" s="7" t="s">
        <v>17</v>
      </c>
      <c r="C16" s="37"/>
      <c r="D16" s="37"/>
      <c r="E16" s="37"/>
    </row>
    <row r="17" spans="1:5" hidden="1">
      <c r="A17" s="9" t="s">
        <v>18</v>
      </c>
      <c r="B17" s="7" t="s">
        <v>19</v>
      </c>
      <c r="C17" s="37"/>
      <c r="D17" s="37"/>
      <c r="E17" s="37"/>
    </row>
    <row r="18" spans="1:5" ht="23.25" customHeight="1">
      <c r="A18" s="14" t="s">
        <v>20</v>
      </c>
      <c r="B18" s="11" t="s">
        <v>21</v>
      </c>
      <c r="C18" s="13">
        <f>SUM(C13:C15)</f>
        <v>56778</v>
      </c>
      <c r="D18" s="13">
        <f>SUM(D13:D15)</f>
        <v>58093</v>
      </c>
      <c r="E18" s="13">
        <f>SUM(E13:E15)</f>
        <v>24594</v>
      </c>
    </row>
    <row r="19" spans="1:5" hidden="1">
      <c r="A19" s="15" t="s">
        <v>22</v>
      </c>
      <c r="B19" s="7" t="s">
        <v>23</v>
      </c>
      <c r="C19" s="37"/>
      <c r="D19" s="37"/>
      <c r="E19" s="37"/>
    </row>
    <row r="20" spans="1:5" hidden="1">
      <c r="A20" s="15" t="s">
        <v>24</v>
      </c>
      <c r="B20" s="7" t="s">
        <v>25</v>
      </c>
      <c r="C20" s="37"/>
      <c r="D20" s="37"/>
      <c r="E20" s="37"/>
    </row>
    <row r="21" spans="1:5" hidden="1">
      <c r="A21" s="15" t="s">
        <v>26</v>
      </c>
      <c r="B21" s="7" t="s">
        <v>27</v>
      </c>
      <c r="C21" s="37"/>
      <c r="D21" s="37"/>
      <c r="E21" s="37"/>
    </row>
    <row r="22" spans="1:5" ht="25.5" hidden="1">
      <c r="A22" s="15" t="s">
        <v>28</v>
      </c>
      <c r="B22" s="7" t="s">
        <v>29</v>
      </c>
      <c r="C22" s="37"/>
      <c r="D22" s="37"/>
      <c r="E22" s="37"/>
    </row>
    <row r="23" spans="1:5" hidden="1">
      <c r="A23" s="15" t="s">
        <v>30</v>
      </c>
      <c r="B23" s="7" t="s">
        <v>31</v>
      </c>
      <c r="C23" s="37"/>
      <c r="D23" s="37"/>
      <c r="E23" s="37"/>
    </row>
    <row r="24" spans="1:5" hidden="1">
      <c r="A24" s="15" t="s">
        <v>32</v>
      </c>
      <c r="B24" s="7" t="s">
        <v>33</v>
      </c>
      <c r="C24" s="37"/>
      <c r="D24" s="37"/>
      <c r="E24" s="37"/>
    </row>
    <row r="25" spans="1:5" hidden="1">
      <c r="A25" s="15" t="s">
        <v>34</v>
      </c>
      <c r="B25" s="7" t="s">
        <v>35</v>
      </c>
      <c r="C25" s="37"/>
      <c r="D25" s="37"/>
      <c r="E25" s="37"/>
    </row>
    <row r="26" spans="1:5" ht="19.5" customHeight="1">
      <c r="A26" s="15" t="s">
        <v>36</v>
      </c>
      <c r="B26" s="7" t="s">
        <v>533</v>
      </c>
      <c r="C26" s="37">
        <v>4266</v>
      </c>
      <c r="D26" s="37">
        <v>4939</v>
      </c>
      <c r="E26" s="37">
        <v>1160</v>
      </c>
    </row>
    <row r="27" spans="1:5" ht="21" customHeight="1">
      <c r="A27" s="16" t="s">
        <v>38</v>
      </c>
      <c r="B27" s="11" t="s">
        <v>39</v>
      </c>
      <c r="C27" s="13">
        <f>SUM(C26)</f>
        <v>4266</v>
      </c>
      <c r="D27" s="13">
        <v>4939</v>
      </c>
      <c r="E27" s="13">
        <v>1160</v>
      </c>
    </row>
    <row r="28" spans="1:5" hidden="1">
      <c r="A28" s="17" t="s">
        <v>40</v>
      </c>
      <c r="B28" s="7" t="s">
        <v>41</v>
      </c>
      <c r="C28" s="37"/>
      <c r="D28" s="37"/>
      <c r="E28" s="37"/>
    </row>
    <row r="29" spans="1:5" hidden="1">
      <c r="A29" s="17" t="s">
        <v>42</v>
      </c>
      <c r="B29" s="7" t="s">
        <v>43</v>
      </c>
      <c r="C29" s="37"/>
      <c r="D29" s="37"/>
      <c r="E29" s="37"/>
    </row>
    <row r="30" spans="1:5" ht="25.5" hidden="1">
      <c r="A30" s="17" t="s">
        <v>44</v>
      </c>
      <c r="B30" s="7" t="s">
        <v>45</v>
      </c>
      <c r="C30" s="37"/>
      <c r="D30" s="37"/>
      <c r="E30" s="37"/>
    </row>
    <row r="31" spans="1:5" ht="25.5" hidden="1">
      <c r="A31" s="17" t="s">
        <v>46</v>
      </c>
      <c r="B31" s="7" t="s">
        <v>47</v>
      </c>
      <c r="C31" s="37"/>
      <c r="D31" s="37"/>
      <c r="E31" s="37"/>
    </row>
    <row r="32" spans="1:5">
      <c r="A32" s="17" t="s">
        <v>42</v>
      </c>
      <c r="B32" s="7" t="s">
        <v>43</v>
      </c>
      <c r="C32" s="37"/>
      <c r="D32" s="37">
        <v>442</v>
      </c>
      <c r="E32" s="37">
        <v>442</v>
      </c>
    </row>
    <row r="33" spans="1:8">
      <c r="A33" s="17" t="s">
        <v>48</v>
      </c>
      <c r="B33" s="7" t="s">
        <v>49</v>
      </c>
      <c r="C33" s="37">
        <v>17052</v>
      </c>
      <c r="D33" s="37">
        <v>19558</v>
      </c>
      <c r="E33" s="37">
        <v>7944</v>
      </c>
    </row>
    <row r="34" spans="1:8" ht="25.5" hidden="1">
      <c r="A34" s="17" t="s">
        <v>50</v>
      </c>
      <c r="B34" s="7" t="s">
        <v>51</v>
      </c>
      <c r="C34" s="37"/>
      <c r="D34" s="37"/>
      <c r="E34" s="37"/>
    </row>
    <row r="35" spans="1:8" ht="25.5" hidden="1">
      <c r="A35" s="17" t="s">
        <v>52</v>
      </c>
      <c r="B35" s="7" t="s">
        <v>53</v>
      </c>
      <c r="C35" s="37"/>
      <c r="D35" s="37"/>
      <c r="E35" s="37"/>
    </row>
    <row r="36" spans="1:8" hidden="1">
      <c r="A36" s="17" t="s">
        <v>54</v>
      </c>
      <c r="B36" s="7" t="s">
        <v>55</v>
      </c>
      <c r="C36" s="37"/>
      <c r="D36" s="37"/>
      <c r="E36" s="37"/>
    </row>
    <row r="37" spans="1:8" hidden="1">
      <c r="A37" s="18" t="s">
        <v>56</v>
      </c>
      <c r="B37" s="7" t="s">
        <v>57</v>
      </c>
      <c r="C37" s="37"/>
      <c r="D37" s="37"/>
      <c r="E37" s="37"/>
    </row>
    <row r="38" spans="1:8">
      <c r="A38" s="17" t="s">
        <v>58</v>
      </c>
      <c r="B38" s="7" t="s">
        <v>61</v>
      </c>
      <c r="C38" s="37">
        <v>46488</v>
      </c>
      <c r="D38" s="37">
        <v>46488</v>
      </c>
      <c r="E38" s="37">
        <v>14776</v>
      </c>
      <c r="H38" s="35"/>
    </row>
    <row r="39" spans="1:8" ht="21" customHeight="1">
      <c r="A39" s="18" t="s">
        <v>60</v>
      </c>
      <c r="B39" s="7" t="s">
        <v>559</v>
      </c>
      <c r="C39" s="37">
        <v>14273</v>
      </c>
      <c r="D39" s="37">
        <v>9164</v>
      </c>
      <c r="E39" s="37">
        <v>0</v>
      </c>
    </row>
    <row r="40" spans="1:8" ht="24" customHeight="1">
      <c r="A40" s="16" t="s">
        <v>63</v>
      </c>
      <c r="B40" s="11" t="s">
        <v>64</v>
      </c>
      <c r="C40" s="13">
        <f>SUM(C33:C39)</f>
        <v>77813</v>
      </c>
      <c r="D40" s="13">
        <f>SUM(D32:D39)</f>
        <v>75652</v>
      </c>
      <c r="E40" s="13">
        <f>SUM(E32:E39)</f>
        <v>23162</v>
      </c>
    </row>
    <row r="41" spans="1:8" ht="13.5" customHeight="1">
      <c r="A41" s="19" t="s">
        <v>65</v>
      </c>
      <c r="B41" s="20"/>
      <c r="C41" s="22"/>
      <c r="D41" s="22"/>
      <c r="E41" s="22"/>
    </row>
    <row r="42" spans="1:8" ht="16.5" customHeight="1">
      <c r="A42" s="188" t="s">
        <v>66</v>
      </c>
      <c r="B42" s="189" t="s">
        <v>67</v>
      </c>
      <c r="C42" s="37">
        <v>0</v>
      </c>
      <c r="D42" s="37">
        <v>100</v>
      </c>
      <c r="E42" s="37">
        <v>62</v>
      </c>
    </row>
    <row r="43" spans="1:8" ht="18" customHeight="1">
      <c r="A43" s="23" t="s">
        <v>68</v>
      </c>
      <c r="B43" s="7" t="s">
        <v>69</v>
      </c>
      <c r="C43" s="37">
        <v>133748</v>
      </c>
      <c r="D43" s="37">
        <v>79027</v>
      </c>
      <c r="E43" s="37">
        <v>1843</v>
      </c>
    </row>
    <row r="44" spans="1:8" ht="18.75" customHeight="1">
      <c r="A44" s="23" t="s">
        <v>72</v>
      </c>
      <c r="B44" s="7" t="s">
        <v>73</v>
      </c>
      <c r="C44" s="37"/>
      <c r="D44" s="37">
        <v>7086</v>
      </c>
      <c r="E44" s="37">
        <v>726</v>
      </c>
    </row>
    <row r="45" spans="1:8" ht="21.75" customHeight="1">
      <c r="A45" s="24" t="s">
        <v>78</v>
      </c>
      <c r="B45" s="7" t="s">
        <v>79</v>
      </c>
      <c r="C45" s="37">
        <v>36113</v>
      </c>
      <c r="D45" s="37">
        <v>38027</v>
      </c>
      <c r="E45" s="37">
        <v>241</v>
      </c>
    </row>
    <row r="46" spans="1:8" ht="21.75" customHeight="1">
      <c r="A46" s="25" t="s">
        <v>80</v>
      </c>
      <c r="B46" s="11" t="s">
        <v>81</v>
      </c>
      <c r="C46" s="13">
        <f>SUM(C43:C45)</f>
        <v>169861</v>
      </c>
      <c r="D46" s="13">
        <f>SUM(D42:D45)</f>
        <v>124240</v>
      </c>
      <c r="E46" s="13">
        <f>SUM(E42:E45)</f>
        <v>2872</v>
      </c>
    </row>
    <row r="47" spans="1:8" ht="17.25" customHeight="1">
      <c r="A47" s="15" t="s">
        <v>82</v>
      </c>
      <c r="B47" s="7" t="s">
        <v>83</v>
      </c>
      <c r="C47" s="37">
        <v>121007</v>
      </c>
      <c r="D47" s="37">
        <v>106648</v>
      </c>
      <c r="E47" s="37">
        <v>0</v>
      </c>
    </row>
    <row r="48" spans="1:8">
      <c r="A48" s="15" t="s">
        <v>86</v>
      </c>
      <c r="B48" s="7" t="s">
        <v>87</v>
      </c>
      <c r="C48" s="37">
        <v>32672</v>
      </c>
      <c r="D48" s="37">
        <v>32672</v>
      </c>
      <c r="E48" s="37">
        <v>0</v>
      </c>
    </row>
    <row r="49" spans="1:5" ht="21.75" customHeight="1">
      <c r="A49" s="16" t="s">
        <v>88</v>
      </c>
      <c r="B49" s="11" t="s">
        <v>89</v>
      </c>
      <c r="C49" s="13">
        <f>SUM(C47:C48)</f>
        <v>153679</v>
      </c>
      <c r="D49" s="13">
        <f>SUM(D47:D48)</f>
        <v>139320</v>
      </c>
      <c r="E49" s="13">
        <f>SUM(E47:E48)</f>
        <v>0</v>
      </c>
    </row>
    <row r="50" spans="1:5" ht="21.75" customHeight="1">
      <c r="A50" s="88" t="s">
        <v>562</v>
      </c>
      <c r="B50" s="189" t="s">
        <v>97</v>
      </c>
      <c r="C50" s="37">
        <v>0</v>
      </c>
      <c r="D50" s="37">
        <v>14621</v>
      </c>
      <c r="E50" s="37">
        <v>14621</v>
      </c>
    </row>
    <row r="51" spans="1:5" ht="20.25" customHeight="1">
      <c r="A51" s="88" t="s">
        <v>563</v>
      </c>
      <c r="B51" s="189" t="s">
        <v>101</v>
      </c>
      <c r="C51" s="37">
        <v>0</v>
      </c>
      <c r="D51" s="37">
        <v>14359</v>
      </c>
      <c r="E51" s="37">
        <v>14359</v>
      </c>
    </row>
    <row r="52" spans="1:5" ht="16.5" customHeight="1">
      <c r="A52" s="15" t="s">
        <v>102</v>
      </c>
      <c r="B52" s="7" t="s">
        <v>103</v>
      </c>
      <c r="C52" s="37">
        <v>600</v>
      </c>
      <c r="D52" s="37">
        <v>600</v>
      </c>
      <c r="E52" s="37">
        <v>0</v>
      </c>
    </row>
    <row r="53" spans="1:5" ht="18.75" customHeight="1">
      <c r="A53" s="15" t="s">
        <v>564</v>
      </c>
      <c r="B53" s="7" t="s">
        <v>565</v>
      </c>
      <c r="C53" s="37">
        <v>0</v>
      </c>
      <c r="D53" s="37">
        <v>6038</v>
      </c>
      <c r="E53" s="37">
        <v>6038</v>
      </c>
    </row>
    <row r="54" spans="1:5" ht="21.75" customHeight="1">
      <c r="A54" s="16" t="s">
        <v>106</v>
      </c>
      <c r="B54" s="11" t="s">
        <v>107</v>
      </c>
      <c r="C54" s="13">
        <v>600</v>
      </c>
      <c r="D54" s="13">
        <f>SUM(D50:D53)</f>
        <v>35618</v>
      </c>
      <c r="E54" s="13">
        <f>SUM(E50:E53)</f>
        <v>35018</v>
      </c>
    </row>
    <row r="55" spans="1:5" ht="22.5" customHeight="1">
      <c r="A55" s="19" t="s">
        <v>108</v>
      </c>
      <c r="B55" s="20"/>
      <c r="C55" s="22"/>
      <c r="D55" s="22"/>
      <c r="E55" s="22"/>
    </row>
    <row r="56" spans="1:5" ht="24" customHeight="1">
      <c r="A56" s="32" t="s">
        <v>139</v>
      </c>
      <c r="B56" s="33" t="s">
        <v>140</v>
      </c>
      <c r="C56" s="119">
        <v>80787</v>
      </c>
      <c r="D56" s="119">
        <v>121005</v>
      </c>
      <c r="E56" s="119">
        <v>81446</v>
      </c>
    </row>
    <row r="57" spans="1:5" ht="30" customHeight="1">
      <c r="A57" s="34" t="s">
        <v>141</v>
      </c>
      <c r="B57" s="34"/>
      <c r="C57" s="38">
        <f>SUM(C11+C12+C18+C27+C40+C46+C49+C54+C56)</f>
        <v>559012</v>
      </c>
      <c r="D57" s="38">
        <f>SUM(D11+D12+D18+D27+D40+D46+D49+D54+D56)</f>
        <v>575803</v>
      </c>
      <c r="E57" s="38">
        <f>SUM(E11+E12+E18+E27+E40+E46+E49+E54+E56)</f>
        <v>177292</v>
      </c>
    </row>
    <row r="58" spans="1:5" ht="30" customHeight="1">
      <c r="A58" s="42"/>
      <c r="B58" s="42"/>
      <c r="C58" s="43"/>
    </row>
    <row r="59" spans="1:5" ht="30" customHeight="1">
      <c r="A59" s="217">
        <v>0.5</v>
      </c>
      <c r="B59" s="217"/>
      <c r="C59" s="217"/>
      <c r="D59" s="217"/>
      <c r="E59" s="217"/>
    </row>
    <row r="60" spans="1:5" ht="26.25">
      <c r="A60" s="4" t="s">
        <v>0</v>
      </c>
      <c r="B60" s="5" t="s">
        <v>143</v>
      </c>
      <c r="C60" s="117" t="s">
        <v>468</v>
      </c>
      <c r="D60" s="117" t="s">
        <v>557</v>
      </c>
      <c r="E60" s="117" t="s">
        <v>553</v>
      </c>
    </row>
    <row r="61" spans="1:5" ht="26.25" customHeight="1">
      <c r="A61" s="9" t="s">
        <v>144</v>
      </c>
      <c r="B61" s="24" t="s">
        <v>145</v>
      </c>
      <c r="C61" s="37">
        <v>66632</v>
      </c>
      <c r="D61" s="37">
        <v>82400</v>
      </c>
      <c r="E61" s="37">
        <v>50004</v>
      </c>
    </row>
    <row r="62" spans="1:5" hidden="1">
      <c r="A62" s="9" t="s">
        <v>146</v>
      </c>
      <c r="B62" s="24" t="s">
        <v>147</v>
      </c>
      <c r="C62" s="37"/>
      <c r="D62" s="37"/>
      <c r="E62" s="37"/>
    </row>
    <row r="63" spans="1:5" ht="25.5" hidden="1">
      <c r="A63" s="9" t="s">
        <v>148</v>
      </c>
      <c r="B63" s="24" t="s">
        <v>149</v>
      </c>
      <c r="C63" s="37"/>
      <c r="D63" s="37"/>
      <c r="E63" s="37"/>
    </row>
    <row r="64" spans="1:5" ht="25.5" hidden="1">
      <c r="A64" s="9" t="s">
        <v>150</v>
      </c>
      <c r="B64" s="24" t="s">
        <v>151</v>
      </c>
      <c r="C64" s="37"/>
      <c r="D64" s="37"/>
      <c r="E64" s="37"/>
    </row>
    <row r="65" spans="1:5">
      <c r="A65" s="9" t="s">
        <v>560</v>
      </c>
      <c r="B65" s="24" t="s">
        <v>151</v>
      </c>
      <c r="C65" s="37">
        <v>2000</v>
      </c>
      <c r="D65" s="37">
        <v>2000</v>
      </c>
      <c r="E65" s="37">
        <v>2000</v>
      </c>
    </row>
    <row r="66" spans="1:5">
      <c r="A66" s="9" t="s">
        <v>561</v>
      </c>
      <c r="B66" s="24" t="s">
        <v>153</v>
      </c>
      <c r="C66" s="37">
        <v>4353</v>
      </c>
      <c r="D66" s="37">
        <v>5375</v>
      </c>
      <c r="E66" s="37">
        <v>2877</v>
      </c>
    </row>
    <row r="67" spans="1:5" ht="28.5">
      <c r="A67" s="14" t="s">
        <v>154</v>
      </c>
      <c r="B67" s="25" t="s">
        <v>155</v>
      </c>
      <c r="C67" s="38">
        <f>SUM(C61:C66)</f>
        <v>72985</v>
      </c>
      <c r="D67" s="38">
        <f>SUM(D61:D66)</f>
        <v>89775</v>
      </c>
      <c r="E67" s="38">
        <f>SUM(E61:E66)</f>
        <v>54881</v>
      </c>
    </row>
    <row r="68" spans="1:5">
      <c r="A68" s="9" t="s">
        <v>162</v>
      </c>
      <c r="B68" s="24" t="s">
        <v>163</v>
      </c>
      <c r="C68" s="37">
        <v>1900</v>
      </c>
      <c r="D68" s="37">
        <v>1900</v>
      </c>
      <c r="E68" s="37">
        <v>1458</v>
      </c>
    </row>
    <row r="69" spans="1:5">
      <c r="A69" s="9" t="s">
        <v>164</v>
      </c>
      <c r="B69" s="24" t="s">
        <v>165</v>
      </c>
      <c r="C69" s="37">
        <v>186100</v>
      </c>
      <c r="D69" s="37">
        <v>186100</v>
      </c>
      <c r="E69" s="37">
        <v>109849</v>
      </c>
    </row>
    <row r="70" spans="1:5">
      <c r="A70" s="9" t="s">
        <v>566</v>
      </c>
      <c r="B70" s="24" t="s">
        <v>167</v>
      </c>
      <c r="C70" s="37"/>
      <c r="D70" s="37"/>
      <c r="E70" s="37">
        <v>312</v>
      </c>
    </row>
    <row r="71" spans="1:5">
      <c r="A71" s="14" t="s">
        <v>168</v>
      </c>
      <c r="B71" s="25" t="s">
        <v>169</v>
      </c>
      <c r="C71" s="38">
        <f>SUM(C68:C69)</f>
        <v>188000</v>
      </c>
      <c r="D71" s="38">
        <f>SUM(D68:D69)</f>
        <v>188000</v>
      </c>
      <c r="E71" s="38">
        <f>SUM(E68:E70)</f>
        <v>111619</v>
      </c>
    </row>
    <row r="72" spans="1:5">
      <c r="A72" s="15" t="s">
        <v>172</v>
      </c>
      <c r="B72" s="24" t="s">
        <v>173</v>
      </c>
      <c r="C72" s="37">
        <v>13034</v>
      </c>
      <c r="D72" s="37">
        <v>13035</v>
      </c>
      <c r="E72" s="37">
        <v>562</v>
      </c>
    </row>
    <row r="73" spans="1:5" hidden="1">
      <c r="A73" s="15" t="s">
        <v>176</v>
      </c>
      <c r="B73" s="24" t="s">
        <v>177</v>
      </c>
      <c r="C73" s="37"/>
      <c r="D73" s="37"/>
      <c r="E73" s="37"/>
    </row>
    <row r="74" spans="1:5" hidden="1">
      <c r="A74" s="15" t="s">
        <v>178</v>
      </c>
      <c r="B74" s="24" t="s">
        <v>179</v>
      </c>
      <c r="C74" s="37"/>
      <c r="D74" s="37"/>
      <c r="E74" s="37"/>
    </row>
    <row r="75" spans="1:5" hidden="1">
      <c r="A75" s="15" t="s">
        <v>180</v>
      </c>
      <c r="B75" s="24" t="s">
        <v>181</v>
      </c>
      <c r="C75" s="37"/>
      <c r="D75" s="37"/>
      <c r="E75" s="37"/>
    </row>
    <row r="76" spans="1:5" hidden="1">
      <c r="A76" s="15" t="s">
        <v>182</v>
      </c>
      <c r="B76" s="24" t="s">
        <v>183</v>
      </c>
      <c r="C76" s="37"/>
      <c r="D76" s="37"/>
      <c r="E76" s="37"/>
    </row>
    <row r="77" spans="1:5">
      <c r="A77" s="15" t="s">
        <v>569</v>
      </c>
      <c r="B77" s="24" t="s">
        <v>496</v>
      </c>
      <c r="C77" s="37">
        <v>3434</v>
      </c>
      <c r="D77" s="37">
        <v>3434</v>
      </c>
      <c r="E77" s="37">
        <v>2070</v>
      </c>
    </row>
    <row r="78" spans="1:5">
      <c r="A78" s="15" t="s">
        <v>174</v>
      </c>
      <c r="B78" s="24" t="s">
        <v>175</v>
      </c>
      <c r="C78" s="37"/>
      <c r="D78" s="37"/>
      <c r="E78" s="37">
        <v>6675</v>
      </c>
    </row>
    <row r="79" spans="1:5">
      <c r="A79" s="15" t="s">
        <v>480</v>
      </c>
      <c r="B79" s="24" t="s">
        <v>479</v>
      </c>
      <c r="C79" s="37">
        <v>4333</v>
      </c>
      <c r="D79" s="37">
        <v>4333</v>
      </c>
      <c r="E79" s="37">
        <v>2087</v>
      </c>
    </row>
    <row r="80" spans="1:5">
      <c r="A80" s="15" t="s">
        <v>570</v>
      </c>
      <c r="B80" s="24" t="s">
        <v>476</v>
      </c>
      <c r="C80" s="37">
        <v>4611</v>
      </c>
      <c r="D80" s="37">
        <v>4611</v>
      </c>
      <c r="E80" s="37">
        <v>3413</v>
      </c>
    </row>
    <row r="81" spans="1:5">
      <c r="A81" s="15" t="s">
        <v>178</v>
      </c>
      <c r="B81" s="24" t="s">
        <v>179</v>
      </c>
      <c r="C81" s="37">
        <v>5000</v>
      </c>
      <c r="D81" s="37">
        <v>5000</v>
      </c>
      <c r="E81" s="37">
        <v>808</v>
      </c>
    </row>
    <row r="82" spans="1:5">
      <c r="A82" s="15" t="s">
        <v>182</v>
      </c>
      <c r="B82" s="24" t="s">
        <v>567</v>
      </c>
      <c r="C82" s="37"/>
      <c r="D82" s="37"/>
      <c r="E82" s="37">
        <v>296</v>
      </c>
    </row>
    <row r="83" spans="1:5">
      <c r="A83" s="16" t="s">
        <v>184</v>
      </c>
      <c r="B83" s="25" t="s">
        <v>185</v>
      </c>
      <c r="C83" s="38">
        <f>SUM(C72:C81)</f>
        <v>30412</v>
      </c>
      <c r="D83" s="38">
        <f>SUM(D72:D81)</f>
        <v>30413</v>
      </c>
      <c r="E83" s="38">
        <f>SUM(E72:E82)</f>
        <v>15911</v>
      </c>
    </row>
    <row r="84" spans="1:5" hidden="1">
      <c r="A84" s="14" t="s">
        <v>192</v>
      </c>
      <c r="B84" s="25" t="s">
        <v>193</v>
      </c>
      <c r="C84" s="38"/>
      <c r="D84" s="38"/>
      <c r="E84" s="38"/>
    </row>
    <row r="85" spans="1:5" ht="15.75">
      <c r="A85" s="19" t="s">
        <v>65</v>
      </c>
      <c r="B85" s="39"/>
      <c r="C85" s="40"/>
      <c r="D85" s="40"/>
      <c r="E85" s="40"/>
    </row>
    <row r="86" spans="1:5" hidden="1">
      <c r="A86" s="9" t="s">
        <v>194</v>
      </c>
      <c r="B86" s="24" t="s">
        <v>195</v>
      </c>
      <c r="C86" s="37"/>
      <c r="D86" s="37"/>
      <c r="E86" s="37"/>
    </row>
    <row r="87" spans="1:5" ht="25.5" hidden="1">
      <c r="A87" s="9" t="s">
        <v>196</v>
      </c>
      <c r="B87" s="24" t="s">
        <v>197</v>
      </c>
      <c r="C87" s="37"/>
      <c r="D87" s="37"/>
      <c r="E87" s="37"/>
    </row>
    <row r="88" spans="1:5" ht="25.5" hidden="1">
      <c r="A88" s="9" t="s">
        <v>198</v>
      </c>
      <c r="B88" s="24" t="s">
        <v>199</v>
      </c>
      <c r="C88" s="37"/>
      <c r="D88" s="37"/>
      <c r="E88" s="37"/>
    </row>
    <row r="89" spans="1:5" ht="25.5" hidden="1">
      <c r="A89" s="9" t="s">
        <v>200</v>
      </c>
      <c r="B89" s="24" t="s">
        <v>201</v>
      </c>
      <c r="C89" s="37"/>
      <c r="D89" s="37"/>
      <c r="E89" s="37"/>
    </row>
    <row r="90" spans="1:5" ht="25.5">
      <c r="A90" s="9" t="s">
        <v>202</v>
      </c>
      <c r="B90" s="24" t="s">
        <v>203</v>
      </c>
      <c r="C90" s="37">
        <v>67615</v>
      </c>
      <c r="D90" s="37">
        <v>67615</v>
      </c>
      <c r="E90" s="37">
        <v>0</v>
      </c>
    </row>
    <row r="91" spans="1:5" ht="28.5">
      <c r="A91" s="14" t="s">
        <v>204</v>
      </c>
      <c r="B91" s="25" t="s">
        <v>205</v>
      </c>
      <c r="C91" s="38">
        <v>67615</v>
      </c>
      <c r="D91" s="38">
        <v>67615</v>
      </c>
      <c r="E91" s="38">
        <v>0</v>
      </c>
    </row>
    <row r="92" spans="1:5" hidden="1">
      <c r="A92" s="15" t="s">
        <v>206</v>
      </c>
      <c r="B92" s="24" t="s">
        <v>207</v>
      </c>
      <c r="C92" s="37"/>
      <c r="D92" s="37"/>
      <c r="E92" s="37"/>
    </row>
    <row r="93" spans="1:5" hidden="1">
      <c r="A93" s="15" t="s">
        <v>208</v>
      </c>
      <c r="B93" s="24" t="s">
        <v>209</v>
      </c>
      <c r="C93" s="37"/>
      <c r="D93" s="37"/>
      <c r="E93" s="37"/>
    </row>
    <row r="94" spans="1:5" hidden="1">
      <c r="A94" s="15" t="s">
        <v>210</v>
      </c>
      <c r="B94" s="24" t="s">
        <v>211</v>
      </c>
      <c r="C94" s="37"/>
      <c r="D94" s="37"/>
      <c r="E94" s="37"/>
    </row>
    <row r="95" spans="1:5" hidden="1">
      <c r="A95" s="15" t="s">
        <v>212</v>
      </c>
      <c r="B95" s="24" t="s">
        <v>213</v>
      </c>
      <c r="C95" s="37"/>
      <c r="D95" s="37"/>
      <c r="E95" s="37"/>
    </row>
    <row r="96" spans="1:5" hidden="1">
      <c r="A96" s="15" t="s">
        <v>214</v>
      </c>
      <c r="B96" s="24" t="s">
        <v>215</v>
      </c>
      <c r="C96" s="37"/>
      <c r="D96" s="37"/>
      <c r="E96" s="37"/>
    </row>
    <row r="97" spans="1:8" hidden="1">
      <c r="A97" s="14" t="s">
        <v>216</v>
      </c>
      <c r="B97" s="25" t="s">
        <v>217</v>
      </c>
      <c r="C97" s="37"/>
      <c r="D97" s="37"/>
      <c r="E97" s="37"/>
    </row>
    <row r="98" spans="1:8" ht="25.5" hidden="1">
      <c r="A98" s="15" t="s">
        <v>218</v>
      </c>
      <c r="B98" s="24" t="s">
        <v>219</v>
      </c>
      <c r="C98" s="37"/>
      <c r="D98" s="37"/>
      <c r="E98" s="37"/>
    </row>
    <row r="99" spans="1:8" ht="25.5" hidden="1">
      <c r="A99" s="9" t="s">
        <v>220</v>
      </c>
      <c r="B99" s="24" t="s">
        <v>221</v>
      </c>
      <c r="C99" s="37"/>
      <c r="D99" s="37"/>
      <c r="E99" s="37"/>
    </row>
    <row r="100" spans="1:8" hidden="1">
      <c r="A100" s="15" t="s">
        <v>222</v>
      </c>
      <c r="B100" s="24" t="s">
        <v>223</v>
      </c>
      <c r="C100" s="37"/>
      <c r="D100" s="37"/>
      <c r="E100" s="37"/>
    </row>
    <row r="101" spans="1:8" ht="15.75">
      <c r="A101" s="19" t="s">
        <v>108</v>
      </c>
      <c r="B101" s="39"/>
      <c r="C101" s="121"/>
      <c r="D101" s="121"/>
      <c r="E101" s="121"/>
    </row>
    <row r="102" spans="1:8" ht="25.5" customHeight="1">
      <c r="A102" s="41" t="s">
        <v>224</v>
      </c>
      <c r="B102" s="26" t="s">
        <v>461</v>
      </c>
      <c r="C102" s="38">
        <f>SUM(C67+C71+C83+C91)</f>
        <v>359012</v>
      </c>
      <c r="D102" s="38">
        <f>SUM(D67+D91+D71+D83)</f>
        <v>375803</v>
      </c>
      <c r="E102" s="38">
        <f>SUM(E67+E71+E83+E91)</f>
        <v>182411</v>
      </c>
      <c r="H102" s="120"/>
    </row>
    <row r="103" spans="1:8" ht="18" customHeight="1">
      <c r="A103" s="34" t="s">
        <v>226</v>
      </c>
      <c r="B103" s="26"/>
      <c r="C103" s="118"/>
      <c r="D103" s="118"/>
      <c r="E103" s="118"/>
    </row>
    <row r="104" spans="1:8" ht="21" customHeight="1">
      <c r="A104" s="34" t="s">
        <v>227</v>
      </c>
      <c r="B104" s="26"/>
      <c r="C104" s="38"/>
      <c r="D104" s="38"/>
      <c r="E104" s="38"/>
    </row>
    <row r="105" spans="1:8" hidden="1">
      <c r="A105" s="27" t="s">
        <v>228</v>
      </c>
      <c r="B105" s="28" t="s">
        <v>229</v>
      </c>
      <c r="C105" s="38"/>
      <c r="D105" s="38"/>
      <c r="E105" s="38"/>
    </row>
    <row r="106" spans="1:8" hidden="1">
      <c r="A106" s="29" t="s">
        <v>230</v>
      </c>
      <c r="B106" s="28" t="s">
        <v>231</v>
      </c>
      <c r="C106" s="37"/>
      <c r="D106" s="37"/>
      <c r="E106" s="37"/>
    </row>
    <row r="107" spans="1:8" ht="25.5" hidden="1">
      <c r="A107" s="9" t="s">
        <v>232</v>
      </c>
      <c r="B107" s="9" t="s">
        <v>233</v>
      </c>
      <c r="C107" s="37"/>
      <c r="D107" s="37"/>
      <c r="E107" s="37"/>
    </row>
    <row r="108" spans="1:8" ht="25.5" hidden="1">
      <c r="A108" s="9" t="s">
        <v>234</v>
      </c>
      <c r="B108" s="9" t="s">
        <v>233</v>
      </c>
      <c r="C108" s="37"/>
      <c r="D108" s="37"/>
      <c r="E108" s="37"/>
    </row>
    <row r="109" spans="1:8" ht="25.5" hidden="1">
      <c r="A109" s="9" t="s">
        <v>235</v>
      </c>
      <c r="B109" s="9" t="s">
        <v>236</v>
      </c>
      <c r="C109" s="37"/>
      <c r="D109" s="37"/>
      <c r="E109" s="37"/>
    </row>
    <row r="110" spans="1:8" ht="25.5" hidden="1">
      <c r="A110" s="9" t="s">
        <v>237</v>
      </c>
      <c r="B110" s="9" t="s">
        <v>236</v>
      </c>
      <c r="C110" s="37"/>
      <c r="D110" s="37"/>
      <c r="E110" s="37"/>
    </row>
    <row r="111" spans="1:8" hidden="1">
      <c r="A111" s="28" t="s">
        <v>238</v>
      </c>
      <c r="B111" s="28" t="s">
        <v>239</v>
      </c>
      <c r="C111" s="38"/>
      <c r="D111" s="38"/>
      <c r="E111" s="38"/>
    </row>
    <row r="112" spans="1:8" hidden="1">
      <c r="A112" s="30" t="s">
        <v>240</v>
      </c>
      <c r="B112" s="9" t="s">
        <v>241</v>
      </c>
      <c r="C112" s="37"/>
      <c r="D112" s="37"/>
      <c r="E112" s="37"/>
    </row>
    <row r="113" spans="1:5" hidden="1">
      <c r="A113" s="30" t="s">
        <v>242</v>
      </c>
      <c r="B113" s="9" t="s">
        <v>243</v>
      </c>
      <c r="C113" s="37"/>
      <c r="D113" s="37"/>
      <c r="E113" s="37"/>
    </row>
    <row r="114" spans="1:5" hidden="1">
      <c r="A114" s="30" t="s">
        <v>244</v>
      </c>
      <c r="B114" s="9" t="s">
        <v>245</v>
      </c>
      <c r="C114" s="37"/>
      <c r="D114" s="37"/>
      <c r="E114" s="37"/>
    </row>
    <row r="115" spans="1:5" hidden="1">
      <c r="A115" s="30" t="s">
        <v>246</v>
      </c>
      <c r="B115" s="9" t="s">
        <v>247</v>
      </c>
      <c r="C115" s="37"/>
      <c r="D115" s="37"/>
      <c r="E115" s="37"/>
    </row>
    <row r="116" spans="1:5" hidden="1">
      <c r="A116" s="15" t="s">
        <v>248</v>
      </c>
      <c r="B116" s="9" t="s">
        <v>249</v>
      </c>
      <c r="C116" s="37"/>
      <c r="D116" s="37"/>
      <c r="E116" s="37"/>
    </row>
    <row r="117" spans="1:5" hidden="1">
      <c r="A117" s="27" t="s">
        <v>250</v>
      </c>
      <c r="B117" s="28" t="s">
        <v>251</v>
      </c>
      <c r="C117" s="38"/>
      <c r="D117" s="38"/>
      <c r="E117" s="38"/>
    </row>
    <row r="118" spans="1:5" hidden="1">
      <c r="A118" s="15" t="s">
        <v>252</v>
      </c>
      <c r="B118" s="9" t="s">
        <v>253</v>
      </c>
      <c r="C118" s="37"/>
      <c r="D118" s="37"/>
      <c r="E118" s="37"/>
    </row>
    <row r="119" spans="1:5" hidden="1">
      <c r="A119" s="15" t="s">
        <v>254</v>
      </c>
      <c r="B119" s="9" t="s">
        <v>255</v>
      </c>
      <c r="C119" s="37"/>
      <c r="D119" s="37"/>
      <c r="E119" s="37"/>
    </row>
    <row r="120" spans="1:5" hidden="1">
      <c r="A120" s="30" t="s">
        <v>256</v>
      </c>
      <c r="B120" s="9" t="s">
        <v>257</v>
      </c>
      <c r="C120" s="37"/>
      <c r="D120" s="37"/>
      <c r="E120" s="37"/>
    </row>
    <row r="121" spans="1:5" hidden="1">
      <c r="A121" s="30" t="s">
        <v>258</v>
      </c>
      <c r="B121" s="9" t="s">
        <v>259</v>
      </c>
      <c r="C121" s="37"/>
      <c r="D121" s="37"/>
      <c r="E121" s="37"/>
    </row>
    <row r="122" spans="1:5" hidden="1">
      <c r="A122" s="29" t="s">
        <v>260</v>
      </c>
      <c r="B122" s="28" t="s">
        <v>261</v>
      </c>
      <c r="C122" s="37"/>
      <c r="D122" s="37"/>
      <c r="E122" s="37"/>
    </row>
    <row r="123" spans="1:5" hidden="1">
      <c r="A123" s="27" t="s">
        <v>262</v>
      </c>
      <c r="B123" s="28" t="s">
        <v>263</v>
      </c>
      <c r="C123" s="37"/>
      <c r="D123" s="37"/>
      <c r="E123" s="37"/>
    </row>
    <row r="124" spans="1:5">
      <c r="A124" s="15" t="s">
        <v>455</v>
      </c>
      <c r="B124" s="24" t="s">
        <v>457</v>
      </c>
      <c r="C124" s="37"/>
      <c r="D124" s="37"/>
      <c r="E124" s="37"/>
    </row>
    <row r="125" spans="1:5">
      <c r="A125" s="15"/>
      <c r="B125" s="24" t="s">
        <v>568</v>
      </c>
      <c r="C125" s="37"/>
      <c r="D125" s="37"/>
      <c r="E125" s="37">
        <v>770</v>
      </c>
    </row>
    <row r="126" spans="1:5" s="45" customFormat="1" ht="27.75" customHeight="1">
      <c r="A126" s="16" t="s">
        <v>459</v>
      </c>
      <c r="B126" s="25" t="s">
        <v>460</v>
      </c>
      <c r="C126" s="38"/>
      <c r="D126" s="38"/>
      <c r="E126" s="38">
        <v>770</v>
      </c>
    </row>
    <row r="127" spans="1:5" s="66" customFormat="1">
      <c r="A127" s="15" t="s">
        <v>458</v>
      </c>
      <c r="B127" s="9" t="s">
        <v>239</v>
      </c>
      <c r="C127" s="37">
        <v>200000</v>
      </c>
      <c r="D127" s="37">
        <v>200000</v>
      </c>
      <c r="E127" s="37">
        <v>200000</v>
      </c>
    </row>
    <row r="128" spans="1:5" ht="19.5" customHeight="1">
      <c r="A128" s="32" t="s">
        <v>264</v>
      </c>
      <c r="B128" s="33" t="s">
        <v>462</v>
      </c>
      <c r="C128" s="38">
        <f>SUM(C126+C127)</f>
        <v>200000</v>
      </c>
      <c r="D128" s="38">
        <v>200000</v>
      </c>
      <c r="E128" s="38">
        <v>200770</v>
      </c>
    </row>
    <row r="129" spans="1:5" ht="22.5" customHeight="1">
      <c r="A129" s="34" t="s">
        <v>265</v>
      </c>
      <c r="B129" s="34"/>
      <c r="C129" s="38">
        <f>SUM(C102+C128)</f>
        <v>559012</v>
      </c>
      <c r="D129" s="38">
        <f>SUM(D102+D128)</f>
        <v>575803</v>
      </c>
      <c r="E129" s="38">
        <f>SUM(E102+E128)</f>
        <v>383181</v>
      </c>
    </row>
  </sheetData>
  <mergeCells count="4">
    <mergeCell ref="A3:E3"/>
    <mergeCell ref="A4:E4"/>
    <mergeCell ref="A7:E7"/>
    <mergeCell ref="A59:E59"/>
  </mergeCells>
  <phoneticPr fontId="29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1"/>
  <sheetViews>
    <sheetView topLeftCell="A55" zoomScale="75" zoomScaleNormal="75" workbookViewId="0">
      <selection sqref="A1:AD1"/>
    </sheetView>
  </sheetViews>
  <sheetFormatPr defaultRowHeight="15"/>
  <cols>
    <col min="1" max="1" width="11.140625" bestFit="1" customWidth="1"/>
    <col min="2" max="2" width="63.5703125" customWidth="1"/>
    <col min="3" max="3" width="17.85546875" customWidth="1"/>
    <col min="4" max="4" width="16.5703125" customWidth="1"/>
    <col min="5" max="8" width="16.28515625" customWidth="1"/>
    <col min="9" max="9" width="14.85546875" customWidth="1"/>
    <col min="10" max="11" width="16.28515625" customWidth="1"/>
    <col min="12" max="12" width="17.42578125" customWidth="1"/>
    <col min="13" max="13" width="16.7109375" hidden="1" customWidth="1"/>
    <col min="14" max="14" width="16.140625" customWidth="1"/>
    <col min="15" max="15" width="15.42578125" customWidth="1"/>
    <col min="16" max="16" width="14.85546875" customWidth="1"/>
    <col min="17" max="17" width="13.85546875" customWidth="1"/>
    <col min="18" max="18" width="15.28515625" customWidth="1"/>
    <col min="19" max="19" width="15.85546875" customWidth="1"/>
    <col min="20" max="20" width="14.5703125" customWidth="1"/>
    <col min="21" max="22" width="14.28515625" customWidth="1"/>
    <col min="23" max="24" width="13.85546875" customWidth="1"/>
    <col min="25" max="25" width="13.5703125" customWidth="1"/>
    <col min="26" max="27" width="12.7109375" customWidth="1"/>
    <col min="28" max="29" width="13.28515625" customWidth="1"/>
    <col min="30" max="30" width="17.5703125" style="45" customWidth="1"/>
    <col min="31" max="31" width="14.140625" bestFit="1" customWidth="1"/>
    <col min="32" max="32" width="10.42578125" bestFit="1" customWidth="1"/>
  </cols>
  <sheetData>
    <row r="1" spans="1:32" s="44" customFormat="1" ht="36.75" customHeight="1">
      <c r="A1" s="218" t="s">
        <v>609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</row>
    <row r="2" spans="1:32" ht="24" customHeight="1"/>
    <row r="3" spans="1:32" ht="29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AD3" s="45" t="s">
        <v>548</v>
      </c>
    </row>
    <row r="4" spans="1:32" ht="23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32" ht="0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32" ht="0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32" s="45" customFormat="1" ht="60" customHeight="1">
      <c r="A7" s="219" t="s">
        <v>282</v>
      </c>
      <c r="B7" s="220" t="s">
        <v>267</v>
      </c>
      <c r="C7" s="192" t="s">
        <v>573</v>
      </c>
      <c r="D7" s="172" t="s">
        <v>571</v>
      </c>
      <c r="E7" s="171" t="s">
        <v>513</v>
      </c>
      <c r="F7" s="137" t="s">
        <v>514</v>
      </c>
      <c r="G7" s="172" t="s">
        <v>520</v>
      </c>
      <c r="H7" s="137" t="s">
        <v>523</v>
      </c>
      <c r="I7" s="172" t="s">
        <v>527</v>
      </c>
      <c r="J7" s="137" t="s">
        <v>516</v>
      </c>
      <c r="K7" s="137" t="s">
        <v>518</v>
      </c>
      <c r="L7" s="172" t="s">
        <v>581</v>
      </c>
      <c r="M7" s="137" t="s">
        <v>481</v>
      </c>
      <c r="N7" s="51" t="s">
        <v>283</v>
      </c>
      <c r="O7" s="51" t="s">
        <v>271</v>
      </c>
      <c r="P7" s="51" t="s">
        <v>284</v>
      </c>
      <c r="Q7" s="51" t="s">
        <v>285</v>
      </c>
      <c r="R7" s="51" t="s">
        <v>582</v>
      </c>
      <c r="S7" s="51" t="s">
        <v>511</v>
      </c>
      <c r="T7" s="51" t="s">
        <v>286</v>
      </c>
      <c r="U7" s="51" t="s">
        <v>287</v>
      </c>
      <c r="V7" s="51" t="s">
        <v>512</v>
      </c>
      <c r="W7" s="51" t="s">
        <v>288</v>
      </c>
      <c r="X7" s="52" t="s">
        <v>529</v>
      </c>
      <c r="Y7" s="53" t="s">
        <v>528</v>
      </c>
      <c r="Z7" s="53" t="s">
        <v>530</v>
      </c>
      <c r="AA7" s="53" t="s">
        <v>289</v>
      </c>
      <c r="AB7" s="53" t="s">
        <v>452</v>
      </c>
      <c r="AC7" s="54" t="s">
        <v>290</v>
      </c>
      <c r="AD7" s="55" t="s">
        <v>269</v>
      </c>
    </row>
    <row r="8" spans="1:32" s="45" customFormat="1" ht="24.75" customHeight="1">
      <c r="A8" s="219"/>
      <c r="B8" s="221"/>
      <c r="C8" s="187">
        <v>52020</v>
      </c>
      <c r="D8" s="190">
        <v>18010</v>
      </c>
      <c r="E8" s="190">
        <v>74031</v>
      </c>
      <c r="F8" s="190">
        <v>74032</v>
      </c>
      <c r="G8" s="190">
        <v>101150</v>
      </c>
      <c r="H8" s="190">
        <v>107060</v>
      </c>
      <c r="I8" s="190">
        <v>103010</v>
      </c>
      <c r="J8" s="190">
        <v>105010</v>
      </c>
      <c r="K8" s="190">
        <v>106020</v>
      </c>
      <c r="L8" s="191" t="s">
        <v>580</v>
      </c>
      <c r="M8" s="191" t="s">
        <v>482</v>
      </c>
      <c r="N8" s="46">
        <v>11130</v>
      </c>
      <c r="O8" s="46" t="s">
        <v>509</v>
      </c>
      <c r="P8" s="46">
        <v>66020</v>
      </c>
      <c r="Q8" s="46">
        <v>41233</v>
      </c>
      <c r="R8" s="46">
        <v>900060</v>
      </c>
      <c r="S8" s="46">
        <v>18030</v>
      </c>
      <c r="T8" s="46">
        <v>16080</v>
      </c>
      <c r="U8" s="46">
        <v>13320</v>
      </c>
      <c r="V8" s="46">
        <v>72311</v>
      </c>
      <c r="W8" s="46">
        <v>64010</v>
      </c>
      <c r="X8" s="56">
        <v>84031</v>
      </c>
      <c r="Y8" s="57">
        <v>86020</v>
      </c>
      <c r="Z8" s="57">
        <v>86090</v>
      </c>
      <c r="AA8" s="57">
        <v>94260</v>
      </c>
      <c r="AB8" s="57">
        <v>63020</v>
      </c>
      <c r="AC8" s="58">
        <v>61030</v>
      </c>
      <c r="AD8" s="59"/>
    </row>
    <row r="9" spans="1:32" s="45" customFormat="1" ht="17.25" customHeight="1">
      <c r="A9" s="135">
        <v>511011</v>
      </c>
      <c r="B9" s="136" t="s">
        <v>497</v>
      </c>
      <c r="C9" s="136"/>
      <c r="D9" s="136"/>
      <c r="E9" s="142">
        <v>1146</v>
      </c>
      <c r="F9" s="140"/>
      <c r="G9" s="140"/>
      <c r="H9" s="140"/>
      <c r="I9" s="140"/>
      <c r="J9" s="140"/>
      <c r="K9" s="140"/>
      <c r="L9" s="142"/>
      <c r="M9" s="136"/>
      <c r="N9" s="46"/>
      <c r="O9" s="46"/>
      <c r="P9" s="139">
        <v>2562</v>
      </c>
      <c r="Q9" s="46"/>
      <c r="R9" s="46"/>
      <c r="S9" s="46"/>
      <c r="T9" s="46"/>
      <c r="U9" s="46"/>
      <c r="V9" s="46"/>
      <c r="W9" s="46"/>
      <c r="X9" s="56"/>
      <c r="Y9" s="57"/>
      <c r="Z9" s="57"/>
      <c r="AA9" s="57"/>
      <c r="AB9" s="57"/>
      <c r="AC9" s="58"/>
      <c r="AD9" s="201">
        <f>SUM(C9:AC9)</f>
        <v>3708</v>
      </c>
    </row>
    <row r="10" spans="1:32" ht="18.75">
      <c r="A10" s="47">
        <v>5110141</v>
      </c>
      <c r="B10" s="47" t="s">
        <v>445</v>
      </c>
      <c r="C10" s="47"/>
      <c r="D10" s="47"/>
      <c r="E10" s="138"/>
      <c r="F10" s="138"/>
      <c r="G10" s="138"/>
      <c r="H10" s="138"/>
      <c r="I10" s="138"/>
      <c r="J10" s="138"/>
      <c r="K10" s="138"/>
      <c r="L10" s="47"/>
      <c r="M10" s="47"/>
      <c r="N10" s="48"/>
      <c r="O10" s="48"/>
      <c r="P10" s="48"/>
      <c r="Q10" s="48">
        <v>1291</v>
      </c>
      <c r="R10" s="48"/>
      <c r="S10" s="48"/>
      <c r="T10" s="48"/>
      <c r="U10" s="48"/>
      <c r="V10" s="48"/>
      <c r="W10" s="48"/>
      <c r="X10" s="60"/>
      <c r="Y10" s="48"/>
      <c r="Z10" s="48"/>
      <c r="AA10" s="48"/>
      <c r="AB10" s="48"/>
      <c r="AC10" s="60"/>
      <c r="AD10" s="202">
        <f>SUM(C10:AC10)</f>
        <v>1291</v>
      </c>
    </row>
    <row r="11" spans="1:32" ht="18.75">
      <c r="A11" s="47">
        <v>51107</v>
      </c>
      <c r="B11" s="47" t="s">
        <v>498</v>
      </c>
      <c r="C11" s="47"/>
      <c r="D11" s="47"/>
      <c r="E11" s="145"/>
      <c r="F11" s="138"/>
      <c r="G11" s="138"/>
      <c r="H11" s="138"/>
      <c r="I11" s="138"/>
      <c r="J11" s="138"/>
      <c r="K11" s="138"/>
      <c r="L11" s="47"/>
      <c r="M11" s="47"/>
      <c r="N11" s="48"/>
      <c r="O11" s="48"/>
      <c r="P11" s="48"/>
      <c r="Q11" s="48">
        <v>48</v>
      </c>
      <c r="R11" s="48"/>
      <c r="S11" s="48"/>
      <c r="T11" s="48"/>
      <c r="U11" s="48"/>
      <c r="V11" s="48"/>
      <c r="W11" s="48"/>
      <c r="X11" s="60"/>
      <c r="Y11" s="48"/>
      <c r="Z11" s="48"/>
      <c r="AA11" s="48"/>
      <c r="AB11" s="48"/>
      <c r="AC11" s="60"/>
      <c r="AD11" s="202">
        <f>SUM(C11:AC11)</f>
        <v>48</v>
      </c>
    </row>
    <row r="12" spans="1:32" s="45" customFormat="1" ht="18.75">
      <c r="A12" s="114"/>
      <c r="B12" s="114" t="s">
        <v>291</v>
      </c>
      <c r="C12" s="114"/>
      <c r="D12" s="114"/>
      <c r="E12" s="146">
        <f>SUM(E9:E11)</f>
        <v>1146</v>
      </c>
      <c r="F12" s="146"/>
      <c r="G12" s="146"/>
      <c r="H12" s="146"/>
      <c r="I12" s="146"/>
      <c r="J12" s="146"/>
      <c r="K12" s="146"/>
      <c r="L12" s="143"/>
      <c r="M12" s="114"/>
      <c r="N12" s="115"/>
      <c r="O12" s="115"/>
      <c r="P12" s="115">
        <f>SUM(P9:P11)</f>
        <v>2562</v>
      </c>
      <c r="Q12" s="115">
        <f>SUM(Q9:Q11)</f>
        <v>1339</v>
      </c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41">
        <f>SUM(AD9:AD11)</f>
        <v>5047</v>
      </c>
      <c r="AE12" s="106"/>
    </row>
    <row r="13" spans="1:32" ht="18.75">
      <c r="A13" s="47">
        <v>5121</v>
      </c>
      <c r="B13" s="47" t="s">
        <v>292</v>
      </c>
      <c r="C13" s="47"/>
      <c r="D13" s="47"/>
      <c r="E13" s="138"/>
      <c r="F13" s="138"/>
      <c r="G13" s="138"/>
      <c r="H13" s="138"/>
      <c r="I13" s="138"/>
      <c r="J13" s="138"/>
      <c r="K13" s="138"/>
      <c r="L13" s="47"/>
      <c r="M13" s="47"/>
      <c r="N13" s="48">
        <v>1705</v>
      </c>
      <c r="O13" s="48"/>
      <c r="P13" s="48"/>
      <c r="Q13" s="48"/>
      <c r="R13" s="48"/>
      <c r="S13" s="48"/>
      <c r="T13" s="48"/>
      <c r="U13" s="48"/>
      <c r="V13" s="48"/>
      <c r="W13" s="48"/>
      <c r="X13" s="60"/>
      <c r="Y13" s="48"/>
      <c r="Z13" s="48"/>
      <c r="AA13" s="48"/>
      <c r="AB13" s="48"/>
      <c r="AC13" s="60"/>
      <c r="AD13" s="203">
        <f>SUM(C13:AC13)</f>
        <v>1705</v>
      </c>
    </row>
    <row r="14" spans="1:32" ht="15.75">
      <c r="A14" s="47">
        <v>5122</v>
      </c>
      <c r="B14" s="47" t="s">
        <v>293</v>
      </c>
      <c r="C14" s="47"/>
      <c r="D14" s="47"/>
      <c r="E14" s="138"/>
      <c r="F14" s="138"/>
      <c r="G14" s="138"/>
      <c r="H14" s="138"/>
      <c r="I14" s="138"/>
      <c r="J14" s="138"/>
      <c r="K14" s="138"/>
      <c r="L14" s="47"/>
      <c r="M14" s="47"/>
      <c r="N14" s="48"/>
      <c r="O14" s="48"/>
      <c r="P14" s="48">
        <v>314</v>
      </c>
      <c r="Q14" s="48"/>
      <c r="R14" s="48"/>
      <c r="S14" s="48"/>
      <c r="T14" s="48"/>
      <c r="U14" s="48"/>
      <c r="V14" s="48"/>
      <c r="W14" s="48"/>
      <c r="X14" s="60"/>
      <c r="Y14" s="48"/>
      <c r="Z14" s="48"/>
      <c r="AA14" s="48"/>
      <c r="AB14" s="48"/>
      <c r="AC14" s="60"/>
      <c r="AD14" s="151">
        <f>SUM(C14:AC14)</f>
        <v>314</v>
      </c>
    </row>
    <row r="15" spans="1:32" ht="18.75">
      <c r="A15" s="47">
        <v>5123</v>
      </c>
      <c r="B15" s="47" t="s">
        <v>368</v>
      </c>
      <c r="C15" s="47"/>
      <c r="D15" s="47"/>
      <c r="E15" s="138"/>
      <c r="F15" s="138">
        <v>49</v>
      </c>
      <c r="G15" s="138"/>
      <c r="H15" s="138"/>
      <c r="I15" s="138"/>
      <c r="J15" s="138"/>
      <c r="K15" s="138"/>
      <c r="L15" s="47"/>
      <c r="M15" s="47"/>
      <c r="N15" s="48"/>
      <c r="O15" s="48"/>
      <c r="P15" s="48">
        <v>20</v>
      </c>
      <c r="Q15" s="48"/>
      <c r="R15" s="48"/>
      <c r="S15" s="48"/>
      <c r="T15" s="48"/>
      <c r="U15" s="48"/>
      <c r="V15" s="48"/>
      <c r="W15" s="48"/>
      <c r="X15" s="60"/>
      <c r="Y15" s="48"/>
      <c r="Z15" s="48">
        <v>80</v>
      </c>
      <c r="AA15" s="48"/>
      <c r="AB15" s="48"/>
      <c r="AC15" s="60"/>
      <c r="AD15" s="203">
        <f>SUM(C15:AC15)</f>
        <v>149</v>
      </c>
    </row>
    <row r="16" spans="1:32" s="45" customFormat="1" ht="18.75">
      <c r="A16" s="114"/>
      <c r="B16" s="114" t="s">
        <v>294</v>
      </c>
      <c r="C16" s="114"/>
      <c r="D16" s="114"/>
      <c r="E16" s="146"/>
      <c r="F16" s="146">
        <f>SUM(F13:F15)</f>
        <v>49</v>
      </c>
      <c r="G16" s="146"/>
      <c r="H16" s="146"/>
      <c r="I16" s="146"/>
      <c r="J16" s="146"/>
      <c r="K16" s="146"/>
      <c r="L16" s="114"/>
      <c r="M16" s="114"/>
      <c r="N16" s="115">
        <f>SUM(N13:N15)</f>
        <v>1705</v>
      </c>
      <c r="O16" s="115"/>
      <c r="P16" s="115">
        <f>SUM(P13:P15)</f>
        <v>334</v>
      </c>
      <c r="Q16" s="115">
        <f>SUM(Q13:Q15)</f>
        <v>0</v>
      </c>
      <c r="R16" s="115"/>
      <c r="S16" s="115"/>
      <c r="T16" s="115"/>
      <c r="U16" s="115"/>
      <c r="V16" s="115"/>
      <c r="W16" s="115"/>
      <c r="X16" s="115"/>
      <c r="Y16" s="115"/>
      <c r="Z16" s="115">
        <v>80</v>
      </c>
      <c r="AA16" s="115"/>
      <c r="AB16" s="115"/>
      <c r="AC16" s="115"/>
      <c r="AD16" s="141">
        <f>SUM(AD13:AD15)</f>
        <v>2168</v>
      </c>
      <c r="AE16" s="106"/>
      <c r="AF16" s="106"/>
    </row>
    <row r="17" spans="1:31" s="45" customFormat="1" ht="21" customHeight="1">
      <c r="A17" s="114"/>
      <c r="B17" s="114" t="s">
        <v>499</v>
      </c>
      <c r="C17" s="114"/>
      <c r="D17" s="114"/>
      <c r="E17" s="146">
        <f>SUM(E12+E16)</f>
        <v>1146</v>
      </c>
      <c r="F17" s="146">
        <v>49</v>
      </c>
      <c r="G17" s="146"/>
      <c r="H17" s="146"/>
      <c r="I17" s="146"/>
      <c r="J17" s="146"/>
      <c r="K17" s="146"/>
      <c r="L17" s="143"/>
      <c r="M17" s="114"/>
      <c r="N17" s="115">
        <f>SUM(N16)</f>
        <v>1705</v>
      </c>
      <c r="O17" s="115"/>
      <c r="P17" s="115">
        <f>SUM(P12+P16)</f>
        <v>2896</v>
      </c>
      <c r="Q17" s="115">
        <f>SUM(Q12+Q16)</f>
        <v>1339</v>
      </c>
      <c r="R17" s="115"/>
      <c r="S17" s="115"/>
      <c r="T17" s="115"/>
      <c r="U17" s="115"/>
      <c r="V17" s="115"/>
      <c r="W17" s="115"/>
      <c r="X17" s="115"/>
      <c r="Y17" s="115"/>
      <c r="Z17" s="115">
        <v>80</v>
      </c>
      <c r="AA17" s="115"/>
      <c r="AB17" s="115"/>
      <c r="AC17" s="115"/>
      <c r="AD17" s="141">
        <f>SUM(AD12+AD16)</f>
        <v>7215</v>
      </c>
    </row>
    <row r="18" spans="1:31" ht="18.75">
      <c r="A18" s="47">
        <v>521</v>
      </c>
      <c r="B18" s="47" t="s">
        <v>295</v>
      </c>
      <c r="C18" s="47"/>
      <c r="D18" s="47"/>
      <c r="E18" s="138">
        <v>309</v>
      </c>
      <c r="F18" s="138">
        <v>12</v>
      </c>
      <c r="G18" s="138"/>
      <c r="H18" s="138"/>
      <c r="I18" s="138"/>
      <c r="J18" s="138"/>
      <c r="K18" s="138"/>
      <c r="L18" s="138"/>
      <c r="M18" s="47"/>
      <c r="N18" s="48">
        <v>461</v>
      </c>
      <c r="O18" s="48"/>
      <c r="P18" s="48">
        <v>761</v>
      </c>
      <c r="Q18" s="48">
        <v>180</v>
      </c>
      <c r="R18" s="48"/>
      <c r="S18" s="48"/>
      <c r="T18" s="48"/>
      <c r="U18" s="48"/>
      <c r="V18" s="48"/>
      <c r="W18" s="48"/>
      <c r="X18" s="60"/>
      <c r="Y18" s="48"/>
      <c r="Z18" s="48">
        <v>69</v>
      </c>
      <c r="AA18" s="48"/>
      <c r="AB18" s="48"/>
      <c r="AC18" s="60"/>
      <c r="AD18" s="203">
        <f>SUM(C18:AC18)</f>
        <v>1792</v>
      </c>
    </row>
    <row r="19" spans="1:31" ht="18.75">
      <c r="A19" s="47">
        <v>5241</v>
      </c>
      <c r="B19" s="47" t="s">
        <v>296</v>
      </c>
      <c r="C19" s="47"/>
      <c r="D19" s="47"/>
      <c r="E19" s="138">
        <v>1</v>
      </c>
      <c r="F19" s="138"/>
      <c r="G19" s="138"/>
      <c r="H19" s="138"/>
      <c r="I19" s="138"/>
      <c r="J19" s="138"/>
      <c r="K19" s="138"/>
      <c r="L19" s="138"/>
      <c r="M19" s="47"/>
      <c r="N19" s="48"/>
      <c r="O19" s="48"/>
      <c r="P19" s="48">
        <v>9</v>
      </c>
      <c r="Q19" s="48">
        <v>8</v>
      </c>
      <c r="R19" s="48"/>
      <c r="S19" s="48"/>
      <c r="T19" s="48"/>
      <c r="U19" s="48"/>
      <c r="V19" s="48"/>
      <c r="W19" s="48"/>
      <c r="X19" s="60"/>
      <c r="Y19" s="48"/>
      <c r="Z19" s="48"/>
      <c r="AA19" s="48"/>
      <c r="AB19" s="48"/>
      <c r="AC19" s="60"/>
      <c r="AD19" s="203">
        <f>SUM(C19:AC19)</f>
        <v>18</v>
      </c>
    </row>
    <row r="20" spans="1:31" ht="18.75">
      <c r="A20" s="47">
        <v>5271</v>
      </c>
      <c r="B20" s="47" t="s">
        <v>297</v>
      </c>
      <c r="C20" s="47"/>
      <c r="D20" s="47"/>
      <c r="E20" s="138"/>
      <c r="F20" s="138"/>
      <c r="G20" s="138"/>
      <c r="H20" s="138"/>
      <c r="I20" s="138"/>
      <c r="J20" s="138"/>
      <c r="K20" s="138"/>
      <c r="L20" s="138"/>
      <c r="M20" s="47"/>
      <c r="N20" s="48"/>
      <c r="O20" s="48"/>
      <c r="P20" s="48">
        <v>5</v>
      </c>
      <c r="Q20" s="48">
        <v>10</v>
      </c>
      <c r="R20" s="48"/>
      <c r="S20" s="48"/>
      <c r="T20" s="48"/>
      <c r="U20" s="48"/>
      <c r="V20" s="48"/>
      <c r="W20" s="48"/>
      <c r="X20" s="60"/>
      <c r="Y20" s="48"/>
      <c r="Z20" s="48"/>
      <c r="AA20" s="48"/>
      <c r="AB20" s="48"/>
      <c r="AC20" s="60"/>
      <c r="AD20" s="203">
        <f>SUM(C20:AC20)</f>
        <v>15</v>
      </c>
    </row>
    <row r="21" spans="1:31" s="45" customFormat="1" ht="18.75">
      <c r="A21" s="114"/>
      <c r="B21" s="114" t="s">
        <v>298</v>
      </c>
      <c r="C21" s="114"/>
      <c r="D21" s="114"/>
      <c r="E21" s="146">
        <f>SUM(E18:E20)</f>
        <v>310</v>
      </c>
      <c r="F21" s="146">
        <f>SUM(F18:F20)</f>
        <v>12</v>
      </c>
      <c r="G21" s="146"/>
      <c r="H21" s="146"/>
      <c r="I21" s="146"/>
      <c r="J21" s="146"/>
      <c r="K21" s="146"/>
      <c r="L21" s="146"/>
      <c r="M21" s="114"/>
      <c r="N21" s="115">
        <f>SUM(N18:N20)</f>
        <v>461</v>
      </c>
      <c r="O21" s="115"/>
      <c r="P21" s="115">
        <f>SUM(P18:P20)</f>
        <v>775</v>
      </c>
      <c r="Q21" s="115">
        <f>SUM(Q18:Q20)</f>
        <v>198</v>
      </c>
      <c r="R21" s="115"/>
      <c r="S21" s="115"/>
      <c r="T21" s="115"/>
      <c r="U21" s="115"/>
      <c r="V21" s="115"/>
      <c r="W21" s="115"/>
      <c r="X21" s="115"/>
      <c r="Y21" s="115"/>
      <c r="Z21" s="115">
        <v>69</v>
      </c>
      <c r="AA21" s="115"/>
      <c r="AB21" s="115"/>
      <c r="AC21" s="115"/>
      <c r="AD21" s="141">
        <f>SUM(AD18:AD20)</f>
        <v>1825</v>
      </c>
      <c r="AE21" s="106"/>
    </row>
    <row r="22" spans="1:31" ht="18.75">
      <c r="A22" s="47">
        <v>531111</v>
      </c>
      <c r="B22" s="47" t="s">
        <v>500</v>
      </c>
      <c r="C22" s="47"/>
      <c r="D22" s="47"/>
      <c r="E22" s="138">
        <v>28</v>
      </c>
      <c r="F22" s="138">
        <v>9</v>
      </c>
      <c r="G22" s="138"/>
      <c r="H22" s="138"/>
      <c r="I22" s="138"/>
      <c r="J22" s="138"/>
      <c r="K22" s="138"/>
      <c r="L22" s="138"/>
      <c r="M22" s="47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60"/>
      <c r="Y22" s="48"/>
      <c r="Z22" s="48"/>
      <c r="AA22" s="48"/>
      <c r="AB22" s="48"/>
      <c r="AC22" s="60"/>
      <c r="AD22" s="203">
        <f t="shared" ref="AD22:AD27" si="0">SUM(C22:AC22)</f>
        <v>37</v>
      </c>
    </row>
    <row r="23" spans="1:31" ht="18.75">
      <c r="A23" s="47">
        <v>531121</v>
      </c>
      <c r="B23" s="47" t="s">
        <v>501</v>
      </c>
      <c r="C23" s="47"/>
      <c r="D23" s="47"/>
      <c r="E23" s="138"/>
      <c r="F23" s="138"/>
      <c r="G23" s="138"/>
      <c r="H23" s="138"/>
      <c r="I23" s="138"/>
      <c r="J23" s="138"/>
      <c r="K23" s="138"/>
      <c r="L23" s="138"/>
      <c r="M23" s="4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60"/>
      <c r="Y23" s="48"/>
      <c r="Z23" s="48"/>
      <c r="AA23" s="48"/>
      <c r="AB23" s="48"/>
      <c r="AC23" s="60"/>
      <c r="AD23" s="203">
        <f t="shared" si="0"/>
        <v>0</v>
      </c>
    </row>
    <row r="24" spans="1:31" ht="18.75">
      <c r="A24" s="47">
        <v>531221</v>
      </c>
      <c r="B24" s="47" t="s">
        <v>502</v>
      </c>
      <c r="C24" s="47"/>
      <c r="D24" s="47"/>
      <c r="E24" s="138">
        <v>7</v>
      </c>
      <c r="F24" s="138"/>
      <c r="G24" s="138"/>
      <c r="H24" s="138"/>
      <c r="I24" s="138"/>
      <c r="J24" s="138"/>
      <c r="K24" s="138"/>
      <c r="L24" s="138"/>
      <c r="M24" s="47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60"/>
      <c r="Y24" s="48"/>
      <c r="Z24" s="48"/>
      <c r="AA24" s="48"/>
      <c r="AB24" s="48"/>
      <c r="AC24" s="60"/>
      <c r="AD24" s="203">
        <f t="shared" si="0"/>
        <v>7</v>
      </c>
    </row>
    <row r="25" spans="1:31" ht="18.75">
      <c r="A25" s="47">
        <v>531231</v>
      </c>
      <c r="B25" s="47" t="s">
        <v>299</v>
      </c>
      <c r="C25" s="47"/>
      <c r="D25" s="47"/>
      <c r="E25" s="138"/>
      <c r="F25" s="138"/>
      <c r="G25" s="138"/>
      <c r="H25" s="138"/>
      <c r="I25" s="138"/>
      <c r="J25" s="138"/>
      <c r="K25" s="138"/>
      <c r="L25" s="138"/>
      <c r="M25" s="47"/>
      <c r="N25" s="48"/>
      <c r="O25" s="48">
        <v>273</v>
      </c>
      <c r="P25" s="48">
        <v>132</v>
      </c>
      <c r="Q25" s="48"/>
      <c r="R25" s="48"/>
      <c r="S25" s="48"/>
      <c r="T25" s="48"/>
      <c r="U25" s="48"/>
      <c r="V25" s="48"/>
      <c r="W25" s="48"/>
      <c r="X25" s="60"/>
      <c r="Y25" s="48"/>
      <c r="Z25" s="48"/>
      <c r="AA25" s="48"/>
      <c r="AB25" s="48"/>
      <c r="AC25" s="60"/>
      <c r="AD25" s="203">
        <f t="shared" si="0"/>
        <v>405</v>
      </c>
    </row>
    <row r="26" spans="1:31" ht="18.75">
      <c r="A26" s="47">
        <v>531241</v>
      </c>
      <c r="B26" s="47" t="s">
        <v>503</v>
      </c>
      <c r="C26" s="47"/>
      <c r="D26" s="47"/>
      <c r="E26" s="138"/>
      <c r="F26" s="138"/>
      <c r="G26" s="138"/>
      <c r="H26" s="138"/>
      <c r="I26" s="138"/>
      <c r="J26" s="138"/>
      <c r="K26" s="138"/>
      <c r="L26" s="138"/>
      <c r="M26" s="47"/>
      <c r="N26" s="48"/>
      <c r="O26" s="48"/>
      <c r="P26" s="48">
        <v>47</v>
      </c>
      <c r="Q26" s="48"/>
      <c r="R26" s="48"/>
      <c r="S26" s="48"/>
      <c r="T26" s="48"/>
      <c r="U26" s="48"/>
      <c r="V26" s="48"/>
      <c r="W26" s="48"/>
      <c r="X26" s="60"/>
      <c r="Y26" s="48"/>
      <c r="Z26" s="48"/>
      <c r="AA26" s="48"/>
      <c r="AB26" s="48"/>
      <c r="AC26" s="60"/>
      <c r="AD26" s="203">
        <f t="shared" si="0"/>
        <v>47</v>
      </c>
    </row>
    <row r="27" spans="1:31" ht="27" customHeight="1">
      <c r="A27" s="47">
        <v>531261</v>
      </c>
      <c r="B27" s="61" t="s">
        <v>300</v>
      </c>
      <c r="C27" s="61"/>
      <c r="D27" s="61"/>
      <c r="E27" s="144">
        <v>12</v>
      </c>
      <c r="F27" s="144"/>
      <c r="G27" s="144"/>
      <c r="H27" s="144"/>
      <c r="I27" s="144"/>
      <c r="J27" s="144"/>
      <c r="K27" s="144"/>
      <c r="L27" s="144"/>
      <c r="M27" s="61"/>
      <c r="N27" s="48"/>
      <c r="O27" s="48">
        <v>452</v>
      </c>
      <c r="P27" s="48">
        <v>222</v>
      </c>
      <c r="Q27" s="48"/>
      <c r="R27" s="48"/>
      <c r="S27" s="48"/>
      <c r="T27" s="48"/>
      <c r="U27" s="48"/>
      <c r="V27" s="48"/>
      <c r="W27" s="48"/>
      <c r="X27" s="60"/>
      <c r="Y27" s="48"/>
      <c r="Z27" s="48"/>
      <c r="AA27" s="48"/>
      <c r="AB27" s="48"/>
      <c r="AC27" s="60"/>
      <c r="AD27" s="203">
        <f t="shared" si="0"/>
        <v>686</v>
      </c>
    </row>
    <row r="28" spans="1:31" s="45" customFormat="1" ht="18.75">
      <c r="A28" s="193"/>
      <c r="B28" s="193" t="s">
        <v>301</v>
      </c>
      <c r="C28" s="193"/>
      <c r="D28" s="193"/>
      <c r="E28" s="194">
        <f>SUM(E22:E27)</f>
        <v>47</v>
      </c>
      <c r="F28" s="194">
        <v>9</v>
      </c>
      <c r="G28" s="194"/>
      <c r="H28" s="194"/>
      <c r="I28" s="194"/>
      <c r="J28" s="194"/>
      <c r="K28" s="194"/>
      <c r="L28" s="194"/>
      <c r="M28" s="193"/>
      <c r="N28" s="195"/>
      <c r="O28" s="195">
        <f>SUM(O22:O27)</f>
        <v>725</v>
      </c>
      <c r="P28" s="195">
        <f>SUM(P22:P27)</f>
        <v>401</v>
      </c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7">
        <f>SUM(AD22:AD27)</f>
        <v>1182</v>
      </c>
      <c r="AE28" s="106"/>
    </row>
    <row r="29" spans="1:31" ht="18.75">
      <c r="A29" s="47">
        <v>532111</v>
      </c>
      <c r="B29" s="47" t="s">
        <v>302</v>
      </c>
      <c r="C29" s="47"/>
      <c r="D29" s="47"/>
      <c r="E29" s="138"/>
      <c r="F29" s="138"/>
      <c r="G29" s="138"/>
      <c r="H29" s="138"/>
      <c r="I29" s="138"/>
      <c r="J29" s="138"/>
      <c r="K29" s="138"/>
      <c r="L29" s="47"/>
      <c r="M29" s="47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60"/>
      <c r="Y29" s="48"/>
      <c r="Z29" s="48"/>
      <c r="AA29" s="48"/>
      <c r="AB29" s="48"/>
      <c r="AC29" s="60"/>
      <c r="AD29" s="203">
        <f>SUM(B29:AC29)</f>
        <v>0</v>
      </c>
    </row>
    <row r="30" spans="1:31" ht="18.75">
      <c r="A30" s="47">
        <v>532211</v>
      </c>
      <c r="B30" s="47" t="s">
        <v>303</v>
      </c>
      <c r="C30" s="47"/>
      <c r="D30" s="47"/>
      <c r="E30" s="138">
        <v>19</v>
      </c>
      <c r="F30" s="138">
        <v>4</v>
      </c>
      <c r="G30" s="138"/>
      <c r="H30" s="138"/>
      <c r="I30" s="138"/>
      <c r="J30" s="138"/>
      <c r="K30" s="138"/>
      <c r="L30" s="47"/>
      <c r="M30" s="47"/>
      <c r="N30" s="48"/>
      <c r="O30" s="48"/>
      <c r="P30" s="48">
        <v>223</v>
      </c>
      <c r="Q30" s="48"/>
      <c r="R30" s="48"/>
      <c r="S30" s="48"/>
      <c r="T30" s="48"/>
      <c r="U30" s="48"/>
      <c r="V30" s="48"/>
      <c r="W30" s="48"/>
      <c r="X30" s="60"/>
      <c r="Y30" s="48"/>
      <c r="Z30" s="48"/>
      <c r="AA30" s="48"/>
      <c r="AB30" s="48"/>
      <c r="AC30" s="60"/>
      <c r="AD30" s="203">
        <f>SUM(C30:AC30)</f>
        <v>246</v>
      </c>
    </row>
    <row r="31" spans="1:31" s="45" customFormat="1" ht="18.75">
      <c r="A31" s="193"/>
      <c r="B31" s="193" t="s">
        <v>304</v>
      </c>
      <c r="C31" s="193"/>
      <c r="D31" s="193"/>
      <c r="E31" s="194">
        <f>SUM(E29:E30)</f>
        <v>19</v>
      </c>
      <c r="F31" s="194">
        <f>SUM(F29:F30)</f>
        <v>4</v>
      </c>
      <c r="G31" s="194"/>
      <c r="H31" s="194"/>
      <c r="I31" s="194"/>
      <c r="J31" s="194"/>
      <c r="K31" s="194"/>
      <c r="L31" s="193"/>
      <c r="M31" s="193"/>
      <c r="N31" s="195"/>
      <c r="O31" s="195"/>
      <c r="P31" s="195">
        <f>SUM(P29:P30)</f>
        <v>223</v>
      </c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7">
        <f>SUM(AD29:AD30)</f>
        <v>246</v>
      </c>
      <c r="AE31" s="106"/>
    </row>
    <row r="32" spans="1:31" ht="18.75">
      <c r="A32" s="47">
        <v>533111</v>
      </c>
      <c r="B32" s="47" t="s">
        <v>305</v>
      </c>
      <c r="C32" s="47"/>
      <c r="D32" s="47"/>
      <c r="E32" s="138">
        <v>17</v>
      </c>
      <c r="F32" s="138">
        <v>4</v>
      </c>
      <c r="G32" s="138"/>
      <c r="H32" s="138"/>
      <c r="I32" s="138"/>
      <c r="J32" s="138"/>
      <c r="K32" s="138"/>
      <c r="L32" s="47"/>
      <c r="M32" s="47"/>
      <c r="N32" s="48"/>
      <c r="O32" s="48"/>
      <c r="P32" s="48">
        <v>78</v>
      </c>
      <c r="Q32" s="48"/>
      <c r="R32" s="48"/>
      <c r="S32" s="48"/>
      <c r="T32" s="48"/>
      <c r="U32" s="48">
        <v>76</v>
      </c>
      <c r="V32" s="48">
        <v>21</v>
      </c>
      <c r="W32" s="48">
        <v>2239</v>
      </c>
      <c r="X32" s="60"/>
      <c r="Y32" s="48"/>
      <c r="Z32" s="48"/>
      <c r="AA32" s="48"/>
      <c r="AB32" s="48"/>
      <c r="AC32" s="60"/>
      <c r="AD32" s="150">
        <f>SUM(C32:AC32)</f>
        <v>2435</v>
      </c>
    </row>
    <row r="33" spans="1:32" ht="18.75">
      <c r="A33" s="47">
        <v>533121</v>
      </c>
      <c r="B33" s="47" t="s">
        <v>306</v>
      </c>
      <c r="C33" s="47"/>
      <c r="D33" s="47"/>
      <c r="E33" s="138">
        <v>71</v>
      </c>
      <c r="F33" s="138">
        <v>19</v>
      </c>
      <c r="G33" s="138"/>
      <c r="H33" s="138"/>
      <c r="I33" s="138"/>
      <c r="J33" s="138"/>
      <c r="K33" s="138"/>
      <c r="L33" s="47"/>
      <c r="M33" s="47"/>
      <c r="N33" s="48"/>
      <c r="O33" s="48"/>
      <c r="P33" s="48">
        <v>74</v>
      </c>
      <c r="Q33" s="48"/>
      <c r="R33" s="48"/>
      <c r="S33" s="48"/>
      <c r="T33" s="48"/>
      <c r="U33" s="48"/>
      <c r="V33" s="48">
        <v>93</v>
      </c>
      <c r="W33" s="48"/>
      <c r="X33" s="60">
        <v>83</v>
      </c>
      <c r="Y33" s="48"/>
      <c r="Z33" s="48"/>
      <c r="AA33" s="48"/>
      <c r="AB33" s="48"/>
      <c r="AC33" s="60"/>
      <c r="AD33" s="150">
        <f>SUM(C33:AC33)</f>
        <v>340</v>
      </c>
    </row>
    <row r="34" spans="1:32" ht="18.75">
      <c r="A34" s="47">
        <v>533131</v>
      </c>
      <c r="B34" s="47" t="s">
        <v>307</v>
      </c>
      <c r="C34" s="47"/>
      <c r="D34" s="47"/>
      <c r="E34" s="138">
        <v>7</v>
      </c>
      <c r="F34" s="138">
        <v>2</v>
      </c>
      <c r="G34" s="138"/>
      <c r="H34" s="138"/>
      <c r="I34" s="138"/>
      <c r="J34" s="138"/>
      <c r="K34" s="138"/>
      <c r="L34" s="47"/>
      <c r="M34" s="47"/>
      <c r="N34" s="48"/>
      <c r="O34" s="48"/>
      <c r="P34" s="48">
        <v>12</v>
      </c>
      <c r="Q34" s="48"/>
      <c r="R34" s="48"/>
      <c r="S34" s="48"/>
      <c r="T34" s="48"/>
      <c r="U34" s="48">
        <v>21</v>
      </c>
      <c r="V34" s="48">
        <v>8</v>
      </c>
      <c r="W34" s="48"/>
      <c r="X34" s="60">
        <v>14</v>
      </c>
      <c r="Y34" s="48"/>
      <c r="Z34" s="48"/>
      <c r="AA34" s="48"/>
      <c r="AB34" s="48"/>
      <c r="AC34" s="60"/>
      <c r="AD34" s="150">
        <f>SUM(B34:AC34)</f>
        <v>64</v>
      </c>
      <c r="AE34" s="35"/>
    </row>
    <row r="35" spans="1:32" ht="18.75">
      <c r="A35" s="47">
        <v>53321</v>
      </c>
      <c r="B35" s="47" t="s">
        <v>504</v>
      </c>
      <c r="C35" s="47"/>
      <c r="D35" s="47"/>
      <c r="E35" s="138"/>
      <c r="F35" s="138"/>
      <c r="G35" s="138"/>
      <c r="H35" s="138"/>
      <c r="I35" s="138"/>
      <c r="J35" s="138"/>
      <c r="K35" s="138"/>
      <c r="L35" s="138">
        <v>7026</v>
      </c>
      <c r="M35" s="138"/>
      <c r="N35" s="48"/>
      <c r="O35" s="48"/>
      <c r="P35" s="48">
        <v>193</v>
      </c>
      <c r="Q35" s="48"/>
      <c r="R35" s="48"/>
      <c r="S35" s="48"/>
      <c r="T35" s="48"/>
      <c r="U35" s="48"/>
      <c r="V35" s="48"/>
      <c r="W35" s="48"/>
      <c r="X35" s="60"/>
      <c r="Y35" s="48"/>
      <c r="Z35" s="48"/>
      <c r="AA35" s="48"/>
      <c r="AB35" s="48"/>
      <c r="AC35" s="60"/>
      <c r="AD35" s="150">
        <f>SUM(C35:AC35)</f>
        <v>7219</v>
      </c>
      <c r="AE35" s="35"/>
    </row>
    <row r="36" spans="1:32" ht="18.75">
      <c r="A36" s="47">
        <v>53331</v>
      </c>
      <c r="B36" s="47" t="s">
        <v>575</v>
      </c>
      <c r="C36" s="47"/>
      <c r="D36" s="47"/>
      <c r="E36" s="138"/>
      <c r="F36" s="138"/>
      <c r="G36" s="138"/>
      <c r="H36" s="138"/>
      <c r="I36" s="138"/>
      <c r="J36" s="138"/>
      <c r="K36" s="138"/>
      <c r="L36" s="138"/>
      <c r="M36" s="138"/>
      <c r="N36" s="48"/>
      <c r="O36" s="48"/>
      <c r="P36" s="48">
        <v>110</v>
      </c>
      <c r="Q36" s="48"/>
      <c r="R36" s="48"/>
      <c r="S36" s="48"/>
      <c r="T36" s="48"/>
      <c r="U36" s="48"/>
      <c r="V36" s="48"/>
      <c r="W36" s="48"/>
      <c r="X36" s="60"/>
      <c r="Y36" s="48"/>
      <c r="Z36" s="48"/>
      <c r="AA36" s="48"/>
      <c r="AB36" s="48"/>
      <c r="AC36" s="60"/>
      <c r="AD36" s="150">
        <f>SUM(C36:AC36)</f>
        <v>110</v>
      </c>
      <c r="AE36" s="35"/>
    </row>
    <row r="37" spans="1:32" ht="18.75">
      <c r="A37" s="47">
        <v>53341</v>
      </c>
      <c r="B37" s="47" t="s">
        <v>308</v>
      </c>
      <c r="C37" s="47"/>
      <c r="D37" s="47"/>
      <c r="E37" s="138"/>
      <c r="F37" s="138"/>
      <c r="G37" s="138"/>
      <c r="H37" s="138"/>
      <c r="I37" s="138"/>
      <c r="J37" s="138"/>
      <c r="K37" s="138"/>
      <c r="L37" s="47"/>
      <c r="M37" s="47"/>
      <c r="N37" s="48"/>
      <c r="O37" s="48">
        <v>499</v>
      </c>
      <c r="P37" s="48">
        <v>361</v>
      </c>
      <c r="Q37" s="48"/>
      <c r="R37" s="48"/>
      <c r="S37" s="48"/>
      <c r="T37" s="48"/>
      <c r="U37" s="48"/>
      <c r="V37" s="48"/>
      <c r="W37" s="48"/>
      <c r="X37" s="60"/>
      <c r="Y37" s="48"/>
      <c r="Z37" s="48"/>
      <c r="AA37" s="48"/>
      <c r="AB37" s="48"/>
      <c r="AC37" s="60"/>
      <c r="AD37" s="150">
        <f>SUM(C37:AC37)</f>
        <v>860</v>
      </c>
      <c r="AE37" s="35"/>
    </row>
    <row r="38" spans="1:32" ht="18.75">
      <c r="A38" s="47">
        <v>533511</v>
      </c>
      <c r="B38" s="47" t="s">
        <v>505</v>
      </c>
      <c r="C38" s="47"/>
      <c r="D38" s="47"/>
      <c r="E38" s="138"/>
      <c r="F38" s="138"/>
      <c r="G38" s="138"/>
      <c r="H38" s="138"/>
      <c r="I38" s="138"/>
      <c r="J38" s="138"/>
      <c r="K38" s="138"/>
      <c r="L38" s="47"/>
      <c r="M38" s="47"/>
      <c r="N38" s="48"/>
      <c r="O38" s="48"/>
      <c r="P38" s="48">
        <v>1458</v>
      </c>
      <c r="Q38" s="48"/>
      <c r="R38" s="48"/>
      <c r="S38" s="48"/>
      <c r="T38" s="48"/>
      <c r="U38" s="48"/>
      <c r="V38" s="48"/>
      <c r="W38" s="48"/>
      <c r="X38" s="60"/>
      <c r="Y38" s="48"/>
      <c r="Z38" s="48"/>
      <c r="AA38" s="48"/>
      <c r="AB38" s="48"/>
      <c r="AC38" s="60"/>
      <c r="AD38" s="150">
        <f>SUM(C38:AC38)</f>
        <v>1458</v>
      </c>
      <c r="AE38" s="35"/>
    </row>
    <row r="39" spans="1:32" ht="18.75">
      <c r="A39" s="47">
        <v>533521</v>
      </c>
      <c r="B39" s="47" t="s">
        <v>506</v>
      </c>
      <c r="C39" s="47"/>
      <c r="D39" s="47"/>
      <c r="E39" s="138"/>
      <c r="F39" s="138"/>
      <c r="G39" s="138"/>
      <c r="H39" s="138"/>
      <c r="I39" s="138"/>
      <c r="J39" s="138"/>
      <c r="K39" s="138"/>
      <c r="L39" s="47"/>
      <c r="M39" s="47"/>
      <c r="N39" s="48"/>
      <c r="O39" s="48"/>
      <c r="P39" s="48">
        <v>338</v>
      </c>
      <c r="Q39" s="48"/>
      <c r="R39" s="48"/>
      <c r="S39" s="48"/>
      <c r="T39" s="48"/>
      <c r="U39" s="48"/>
      <c r="V39" s="48"/>
      <c r="W39" s="48"/>
      <c r="X39" s="60"/>
      <c r="Y39" s="48"/>
      <c r="Z39" s="48"/>
      <c r="AA39" s="48"/>
      <c r="AB39" s="48"/>
      <c r="AC39" s="60"/>
      <c r="AD39" s="150">
        <f>SUM(C39:AC39)</f>
        <v>338</v>
      </c>
      <c r="AE39" s="35"/>
    </row>
    <row r="40" spans="1:32" ht="18.75">
      <c r="A40" s="47">
        <v>533621</v>
      </c>
      <c r="B40" s="47" t="s">
        <v>510</v>
      </c>
      <c r="C40" s="47"/>
      <c r="D40" s="47"/>
      <c r="E40" s="138">
        <v>2</v>
      </c>
      <c r="F40" s="138">
        <v>1</v>
      </c>
      <c r="G40" s="138"/>
      <c r="H40" s="138"/>
      <c r="I40" s="138"/>
      <c r="J40" s="138"/>
      <c r="K40" s="138"/>
      <c r="L40" s="47"/>
      <c r="M40" s="47"/>
      <c r="N40" s="48"/>
      <c r="O40" s="48"/>
      <c r="P40" s="48">
        <v>62</v>
      </c>
      <c r="Q40" s="48"/>
      <c r="R40" s="48"/>
      <c r="S40" s="48"/>
      <c r="T40" s="48"/>
      <c r="U40" s="48"/>
      <c r="V40" s="48"/>
      <c r="W40" s="48"/>
      <c r="X40" s="60"/>
      <c r="Y40" s="48"/>
      <c r="Z40" s="48"/>
      <c r="AA40" s="48"/>
      <c r="AB40" s="48"/>
      <c r="AC40" s="60"/>
      <c r="AD40" s="150">
        <f>SUM(B40:AC40)</f>
        <v>65</v>
      </c>
      <c r="AE40" s="35"/>
    </row>
    <row r="41" spans="1:32" ht="18.75">
      <c r="A41" s="47">
        <v>533713</v>
      </c>
      <c r="B41" s="47" t="s">
        <v>447</v>
      </c>
      <c r="C41" s="47"/>
      <c r="D41" s="47"/>
      <c r="E41" s="138"/>
      <c r="F41" s="138"/>
      <c r="G41" s="138"/>
      <c r="H41" s="138"/>
      <c r="I41" s="138"/>
      <c r="J41" s="138"/>
      <c r="K41" s="138"/>
      <c r="L41" s="47"/>
      <c r="M41" s="47"/>
      <c r="N41" s="48"/>
      <c r="O41" s="48"/>
      <c r="P41" s="48">
        <v>137</v>
      </c>
      <c r="Q41" s="48"/>
      <c r="R41" s="48"/>
      <c r="S41" s="48"/>
      <c r="T41" s="48"/>
      <c r="U41" s="48"/>
      <c r="V41" s="48"/>
      <c r="W41" s="48"/>
      <c r="X41" s="60"/>
      <c r="Y41" s="48"/>
      <c r="Z41" s="48"/>
      <c r="AA41" s="48"/>
      <c r="AB41" s="48"/>
      <c r="AC41" s="60"/>
      <c r="AD41" s="150">
        <f>SUM(C41:AC41)</f>
        <v>137</v>
      </c>
    </row>
    <row r="42" spans="1:32" ht="18.75">
      <c r="A42" s="47">
        <v>533721</v>
      </c>
      <c r="B42" s="47" t="s">
        <v>576</v>
      </c>
      <c r="C42" s="47"/>
      <c r="D42" s="47"/>
      <c r="E42" s="138">
        <v>31</v>
      </c>
      <c r="F42" s="138">
        <v>8</v>
      </c>
      <c r="G42" s="138"/>
      <c r="H42" s="138"/>
      <c r="I42" s="138"/>
      <c r="J42" s="138"/>
      <c r="K42" s="138"/>
      <c r="L42" s="47"/>
      <c r="M42" s="47"/>
      <c r="N42" s="48"/>
      <c r="O42" s="48"/>
      <c r="P42" s="48">
        <v>2925</v>
      </c>
      <c r="Q42" s="48"/>
      <c r="R42" s="48"/>
      <c r="S42" s="48"/>
      <c r="T42" s="48"/>
      <c r="U42" s="48"/>
      <c r="V42" s="48"/>
      <c r="W42" s="48"/>
      <c r="X42" s="60"/>
      <c r="Y42" s="48"/>
      <c r="Z42" s="48"/>
      <c r="AA42" s="48"/>
      <c r="AB42" s="48">
        <v>56</v>
      </c>
      <c r="AC42" s="60"/>
      <c r="AD42" s="150">
        <f>SUM(B42:AC42)</f>
        <v>3020</v>
      </c>
    </row>
    <row r="43" spans="1:32" ht="18.75">
      <c r="A43" s="47">
        <v>533741</v>
      </c>
      <c r="B43" s="47" t="s">
        <v>508</v>
      </c>
      <c r="C43" s="47"/>
      <c r="D43" s="47"/>
      <c r="E43" s="138">
        <v>2</v>
      </c>
      <c r="F43" s="138">
        <v>1</v>
      </c>
      <c r="G43" s="138"/>
      <c r="H43" s="138"/>
      <c r="I43" s="138"/>
      <c r="J43" s="138"/>
      <c r="K43" s="138"/>
      <c r="L43" s="47"/>
      <c r="M43" s="47"/>
      <c r="N43" s="48"/>
      <c r="O43" s="48"/>
      <c r="P43" s="48">
        <v>1176</v>
      </c>
      <c r="Q43" s="48"/>
      <c r="R43" s="48"/>
      <c r="S43" s="48"/>
      <c r="T43" s="48"/>
      <c r="U43" s="48">
        <v>178</v>
      </c>
      <c r="V43" s="48">
        <v>3</v>
      </c>
      <c r="W43" s="48"/>
      <c r="X43" s="60"/>
      <c r="Y43" s="48"/>
      <c r="Z43" s="48"/>
      <c r="AA43" s="48"/>
      <c r="AB43" s="48"/>
      <c r="AC43" s="60"/>
      <c r="AD43" s="150">
        <f t="shared" ref="AD43:AD50" si="1">SUM(C43:AC43)</f>
        <v>1360</v>
      </c>
      <c r="AF43" s="35"/>
    </row>
    <row r="44" spans="1:32" ht="18.75">
      <c r="A44" s="47">
        <v>533761</v>
      </c>
      <c r="B44" s="47" t="s">
        <v>309</v>
      </c>
      <c r="C44" s="47"/>
      <c r="D44" s="47"/>
      <c r="E44" s="138"/>
      <c r="F44" s="138"/>
      <c r="G44" s="138"/>
      <c r="H44" s="138"/>
      <c r="I44" s="138"/>
      <c r="J44" s="138"/>
      <c r="K44" s="138"/>
      <c r="L44" s="47"/>
      <c r="M44" s="4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60"/>
      <c r="Y44" s="48"/>
      <c r="Z44" s="48"/>
      <c r="AA44" s="48"/>
      <c r="AB44" s="48"/>
      <c r="AC44" s="60"/>
      <c r="AD44" s="150">
        <f t="shared" si="1"/>
        <v>0</v>
      </c>
    </row>
    <row r="45" spans="1:32" ht="18.75">
      <c r="A45" s="47">
        <v>53371</v>
      </c>
      <c r="B45" s="61" t="s">
        <v>448</v>
      </c>
      <c r="C45" s="61"/>
      <c r="D45" s="61"/>
      <c r="E45" s="144"/>
      <c r="F45" s="144"/>
      <c r="G45" s="144"/>
      <c r="H45" s="144"/>
      <c r="I45" s="144"/>
      <c r="J45" s="144"/>
      <c r="K45" s="144"/>
      <c r="L45" s="61"/>
      <c r="M45" s="61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60"/>
      <c r="Y45" s="48"/>
      <c r="Z45" s="48"/>
      <c r="AA45" s="48"/>
      <c r="AB45" s="48"/>
      <c r="AC45" s="60"/>
      <c r="AD45" s="150">
        <f t="shared" si="1"/>
        <v>0</v>
      </c>
      <c r="AE45" s="35"/>
    </row>
    <row r="46" spans="1:32" ht="18.75">
      <c r="A46" s="47">
        <v>533511</v>
      </c>
      <c r="B46" s="47" t="s">
        <v>310</v>
      </c>
      <c r="C46" s="47">
        <v>19</v>
      </c>
      <c r="D46" s="47"/>
      <c r="E46" s="138">
        <v>43</v>
      </c>
      <c r="F46" s="138">
        <v>9</v>
      </c>
      <c r="G46" s="138"/>
      <c r="H46" s="138"/>
      <c r="I46" s="138"/>
      <c r="J46" s="138"/>
      <c r="K46" s="138"/>
      <c r="L46" s="138">
        <v>1897</v>
      </c>
      <c r="M46" s="138"/>
      <c r="N46" s="48"/>
      <c r="O46" s="48">
        <v>301</v>
      </c>
      <c r="P46" s="48">
        <v>2090</v>
      </c>
      <c r="Q46" s="48"/>
      <c r="R46" s="48"/>
      <c r="S46" s="48"/>
      <c r="T46" s="48">
        <v>11</v>
      </c>
      <c r="U46" s="48">
        <v>74</v>
      </c>
      <c r="V46" s="48">
        <v>34</v>
      </c>
      <c r="W46" s="48">
        <v>577</v>
      </c>
      <c r="X46" s="60">
        <v>26</v>
      </c>
      <c r="Y46" s="48"/>
      <c r="Z46" s="48"/>
      <c r="AA46" s="48"/>
      <c r="AB46" s="48">
        <v>62</v>
      </c>
      <c r="AC46" s="60"/>
      <c r="AD46" s="150">
        <f t="shared" si="1"/>
        <v>5143</v>
      </c>
    </row>
    <row r="47" spans="1:32" ht="18.75">
      <c r="A47" s="47">
        <v>534111</v>
      </c>
      <c r="B47" s="47" t="s">
        <v>515</v>
      </c>
      <c r="C47" s="47"/>
      <c r="D47" s="47"/>
      <c r="E47" s="138">
        <v>3</v>
      </c>
      <c r="F47" s="138"/>
      <c r="G47" s="138"/>
      <c r="H47" s="138"/>
      <c r="I47" s="138"/>
      <c r="J47" s="138"/>
      <c r="K47" s="138"/>
      <c r="L47" s="138"/>
      <c r="M47" s="13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60"/>
      <c r="Y47" s="48"/>
      <c r="Z47" s="48"/>
      <c r="AA47" s="48"/>
      <c r="AB47" s="48"/>
      <c r="AC47" s="60"/>
      <c r="AD47" s="150">
        <f t="shared" si="1"/>
        <v>3</v>
      </c>
    </row>
    <row r="48" spans="1:32" ht="18.75">
      <c r="A48" s="47">
        <v>5342</v>
      </c>
      <c r="B48" s="47" t="s">
        <v>392</v>
      </c>
      <c r="C48" s="47"/>
      <c r="D48" s="47"/>
      <c r="E48" s="138"/>
      <c r="F48" s="138"/>
      <c r="G48" s="138"/>
      <c r="H48" s="138"/>
      <c r="I48" s="138"/>
      <c r="J48" s="138"/>
      <c r="K48" s="138"/>
      <c r="L48" s="138"/>
      <c r="M48" s="138"/>
      <c r="N48" s="48"/>
      <c r="O48" s="48"/>
      <c r="P48" s="48">
        <v>52</v>
      </c>
      <c r="Q48" s="48"/>
      <c r="R48" s="48"/>
      <c r="S48" s="48"/>
      <c r="T48" s="48"/>
      <c r="U48" s="48"/>
      <c r="V48" s="48"/>
      <c r="W48" s="48"/>
      <c r="X48" s="60"/>
      <c r="Y48" s="48"/>
      <c r="Z48" s="48"/>
      <c r="AA48" s="48"/>
      <c r="AB48" s="48">
        <v>9</v>
      </c>
      <c r="AC48" s="60"/>
      <c r="AD48" s="150">
        <f t="shared" si="1"/>
        <v>61</v>
      </c>
    </row>
    <row r="49" spans="1:31" ht="18.75">
      <c r="A49" s="47">
        <v>53551</v>
      </c>
      <c r="B49" s="47" t="s">
        <v>311</v>
      </c>
      <c r="C49" s="47"/>
      <c r="D49" s="47"/>
      <c r="E49" s="138"/>
      <c r="F49" s="138"/>
      <c r="G49" s="138"/>
      <c r="H49" s="138"/>
      <c r="I49" s="138"/>
      <c r="J49" s="138"/>
      <c r="K49" s="138"/>
      <c r="L49" s="47"/>
      <c r="M49" s="47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60"/>
      <c r="Y49" s="48"/>
      <c r="Z49" s="48"/>
      <c r="AA49" s="48"/>
      <c r="AB49" s="48"/>
      <c r="AC49" s="60"/>
      <c r="AD49" s="150">
        <f t="shared" si="1"/>
        <v>0</v>
      </c>
    </row>
    <row r="50" spans="1:31" ht="18.75">
      <c r="A50" s="47">
        <v>535561</v>
      </c>
      <c r="B50" s="47" t="s">
        <v>574</v>
      </c>
      <c r="C50" s="47"/>
      <c r="D50" s="47"/>
      <c r="E50" s="138"/>
      <c r="F50" s="138"/>
      <c r="G50" s="138"/>
      <c r="H50" s="138"/>
      <c r="I50" s="138"/>
      <c r="J50" s="138"/>
      <c r="K50" s="138"/>
      <c r="L50" s="47"/>
      <c r="M50" s="47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60"/>
      <c r="Y50" s="48"/>
      <c r="Z50" s="48"/>
      <c r="AA50" s="48"/>
      <c r="AB50" s="48"/>
      <c r="AC50" s="60"/>
      <c r="AD50" s="150">
        <f t="shared" si="1"/>
        <v>0</v>
      </c>
    </row>
    <row r="51" spans="1:31" ht="18.75">
      <c r="A51" s="47">
        <v>535571</v>
      </c>
      <c r="B51" s="47" t="s">
        <v>312</v>
      </c>
      <c r="C51" s="47"/>
      <c r="D51" s="47"/>
      <c r="E51" s="138"/>
      <c r="F51" s="138"/>
      <c r="G51" s="138"/>
      <c r="H51" s="138"/>
      <c r="I51" s="138"/>
      <c r="J51" s="138"/>
      <c r="K51" s="138"/>
      <c r="L51" s="47"/>
      <c r="M51" s="47"/>
      <c r="N51" s="48"/>
      <c r="O51" s="48"/>
      <c r="P51" s="48"/>
      <c r="Q51" s="48"/>
      <c r="R51" s="48">
        <v>2</v>
      </c>
      <c r="S51" s="48"/>
      <c r="T51" s="48"/>
      <c r="U51" s="48"/>
      <c r="V51" s="48"/>
      <c r="W51" s="48"/>
      <c r="X51" s="60"/>
      <c r="Y51" s="48"/>
      <c r="Z51" s="48"/>
      <c r="AA51" s="48"/>
      <c r="AB51" s="48"/>
      <c r="AC51" s="60"/>
      <c r="AD51" s="150">
        <f>SUM(B51:AC51)</f>
        <v>2</v>
      </c>
      <c r="AE51" s="35"/>
    </row>
    <row r="52" spans="1:31" ht="18.75">
      <c r="A52" s="47">
        <v>535571</v>
      </c>
      <c r="B52" s="47" t="s">
        <v>446</v>
      </c>
      <c r="C52" s="47">
        <v>71</v>
      </c>
      <c r="D52" s="47"/>
      <c r="E52" s="138"/>
      <c r="F52" s="138"/>
      <c r="G52" s="138"/>
      <c r="H52" s="138"/>
      <c r="I52" s="138"/>
      <c r="J52" s="138"/>
      <c r="K52" s="138"/>
      <c r="L52" s="47"/>
      <c r="M52" s="47"/>
      <c r="N52" s="48">
        <v>100</v>
      </c>
      <c r="O52" s="48"/>
      <c r="P52" s="48">
        <v>114</v>
      </c>
      <c r="Q52" s="48"/>
      <c r="R52" s="48"/>
      <c r="S52" s="48"/>
      <c r="T52" s="48">
        <v>43</v>
      </c>
      <c r="U52" s="48"/>
      <c r="V52" s="48"/>
      <c r="W52" s="48"/>
      <c r="X52" s="60"/>
      <c r="Y52" s="48"/>
      <c r="Z52" s="48"/>
      <c r="AA52" s="48"/>
      <c r="AB52" s="48">
        <v>223</v>
      </c>
      <c r="AC52" s="60"/>
      <c r="AD52" s="150">
        <f>SUM(C52:AC52)</f>
        <v>551</v>
      </c>
      <c r="AE52" s="35"/>
    </row>
    <row r="53" spans="1:31" ht="18.75">
      <c r="A53" s="204"/>
      <c r="B53" s="204" t="s">
        <v>584</v>
      </c>
      <c r="C53" s="204">
        <v>90</v>
      </c>
      <c r="D53" s="204"/>
      <c r="E53" s="205">
        <f>SUM(E32:E52)</f>
        <v>176</v>
      </c>
      <c r="F53" s="205">
        <f>SUM(F32:F52)</f>
        <v>44</v>
      </c>
      <c r="G53" s="205"/>
      <c r="H53" s="205"/>
      <c r="I53" s="205"/>
      <c r="J53" s="205"/>
      <c r="K53" s="205"/>
      <c r="L53" s="204">
        <f>SUM(L32:L52)</f>
        <v>8923</v>
      </c>
      <c r="M53" s="204"/>
      <c r="N53" s="206">
        <v>100</v>
      </c>
      <c r="O53" s="206">
        <f>SUM(O32:O52)</f>
        <v>800</v>
      </c>
      <c r="P53" s="206">
        <f>SUM(P32:P52)</f>
        <v>9180</v>
      </c>
      <c r="Q53" s="206"/>
      <c r="R53" s="206">
        <v>2</v>
      </c>
      <c r="S53" s="206"/>
      <c r="T53" s="206">
        <v>54</v>
      </c>
      <c r="U53" s="206">
        <f>SUM(U32:U52)</f>
        <v>349</v>
      </c>
      <c r="V53" s="206">
        <v>159</v>
      </c>
      <c r="W53" s="206">
        <v>2816</v>
      </c>
      <c r="X53" s="207">
        <v>123</v>
      </c>
      <c r="Y53" s="206"/>
      <c r="Z53" s="206"/>
      <c r="AA53" s="206"/>
      <c r="AB53" s="206">
        <v>223</v>
      </c>
      <c r="AC53" s="207"/>
      <c r="AD53" s="150">
        <f>SUM(AD32:AD52)</f>
        <v>23166</v>
      </c>
      <c r="AE53" s="35"/>
    </row>
    <row r="54" spans="1:31" s="45" customFormat="1" ht="18.75">
      <c r="A54" s="114"/>
      <c r="B54" s="114" t="s">
        <v>313</v>
      </c>
      <c r="C54" s="114">
        <v>90</v>
      </c>
      <c r="D54" s="114"/>
      <c r="E54" s="146">
        <f>SUM(E28+E31+E53)</f>
        <v>242</v>
      </c>
      <c r="F54" s="146">
        <f>SUM(F28+F31+F53)</f>
        <v>57</v>
      </c>
      <c r="G54" s="146"/>
      <c r="H54" s="146"/>
      <c r="I54" s="146"/>
      <c r="J54" s="146"/>
      <c r="K54" s="146"/>
      <c r="L54" s="146">
        <f>SUM(L32:L52)</f>
        <v>8923</v>
      </c>
      <c r="M54" s="146"/>
      <c r="N54" s="115">
        <f>SUM(N32:N52)</f>
        <v>100</v>
      </c>
      <c r="O54" s="115">
        <f>SUM(O28+O31+O53)</f>
        <v>1525</v>
      </c>
      <c r="P54" s="115">
        <f>SUM(P28+P31+P53)</f>
        <v>9804</v>
      </c>
      <c r="Q54" s="115"/>
      <c r="R54" s="115">
        <v>2</v>
      </c>
      <c r="S54" s="115"/>
      <c r="T54" s="115">
        <v>54</v>
      </c>
      <c r="U54" s="115">
        <f>SUM(U32:U52)</f>
        <v>349</v>
      </c>
      <c r="V54" s="115">
        <f>SUM(V32:V52)</f>
        <v>159</v>
      </c>
      <c r="W54" s="115">
        <f>SUM(W32:W52)</f>
        <v>2816</v>
      </c>
      <c r="X54" s="115">
        <f>SUM(X32:X52)</f>
        <v>123</v>
      </c>
      <c r="Y54" s="115"/>
      <c r="Z54" s="115"/>
      <c r="AA54" s="115"/>
      <c r="AB54" s="115">
        <f>SUM(AB32:AB52)</f>
        <v>350</v>
      </c>
      <c r="AC54" s="115"/>
      <c r="AD54" s="141">
        <f>SUM(AD28+AD31+AD53)</f>
        <v>24594</v>
      </c>
      <c r="AE54" s="106"/>
    </row>
    <row r="55" spans="1:31" s="111" customFormat="1" ht="18.75">
      <c r="A55" s="107">
        <v>54423</v>
      </c>
      <c r="B55" s="149" t="s">
        <v>522</v>
      </c>
      <c r="C55" s="149"/>
      <c r="D55" s="149"/>
      <c r="E55" s="147"/>
      <c r="F55" s="147"/>
      <c r="G55" s="147">
        <v>20</v>
      </c>
      <c r="H55" s="147"/>
      <c r="I55" s="147"/>
      <c r="J55" s="147"/>
      <c r="K55" s="147"/>
      <c r="L55" s="107"/>
      <c r="M55" s="107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9"/>
      <c r="Y55" s="108"/>
      <c r="Z55" s="108"/>
      <c r="AA55" s="108"/>
      <c r="AB55" s="108"/>
      <c r="AC55" s="109"/>
      <c r="AD55" s="150">
        <v>20</v>
      </c>
      <c r="AE55" s="110"/>
    </row>
    <row r="56" spans="1:31" s="111" customFormat="1" ht="18.75">
      <c r="A56" s="107">
        <v>54411</v>
      </c>
      <c r="B56" s="149" t="s">
        <v>521</v>
      </c>
      <c r="C56" s="149"/>
      <c r="D56" s="149"/>
      <c r="E56" s="147"/>
      <c r="F56" s="147"/>
      <c r="G56" s="147">
        <v>191</v>
      </c>
      <c r="H56" s="147"/>
      <c r="I56" s="147"/>
      <c r="J56" s="147"/>
      <c r="K56" s="147"/>
      <c r="L56" s="107"/>
      <c r="M56" s="107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9"/>
      <c r="Y56" s="108"/>
      <c r="Z56" s="108"/>
      <c r="AA56" s="108"/>
      <c r="AB56" s="108"/>
      <c r="AC56" s="109"/>
      <c r="AD56" s="150">
        <v>191</v>
      </c>
      <c r="AE56" s="110"/>
    </row>
    <row r="57" spans="1:31" s="111" customFormat="1" ht="18.75">
      <c r="A57" s="107">
        <v>54511</v>
      </c>
      <c r="B57" s="149" t="s">
        <v>517</v>
      </c>
      <c r="C57" s="149"/>
      <c r="D57" s="149"/>
      <c r="E57" s="147"/>
      <c r="F57" s="147"/>
      <c r="G57" s="147"/>
      <c r="H57" s="147"/>
      <c r="I57" s="147"/>
      <c r="J57" s="147">
        <v>68</v>
      </c>
      <c r="K57" s="147"/>
      <c r="L57" s="107"/>
      <c r="M57" s="107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9"/>
      <c r="Y57" s="108"/>
      <c r="Z57" s="108"/>
      <c r="AA57" s="108"/>
      <c r="AB57" s="108"/>
      <c r="AC57" s="109"/>
      <c r="AD57" s="150">
        <v>68</v>
      </c>
      <c r="AE57" s="110"/>
    </row>
    <row r="58" spans="1:31" s="111" customFormat="1" ht="18.75">
      <c r="A58" s="107">
        <v>54611</v>
      </c>
      <c r="B58" s="149" t="s">
        <v>519</v>
      </c>
      <c r="C58" s="149"/>
      <c r="D58" s="149"/>
      <c r="E58" s="147"/>
      <c r="F58" s="147"/>
      <c r="G58" s="147"/>
      <c r="H58" s="147"/>
      <c r="I58" s="147"/>
      <c r="J58" s="147"/>
      <c r="K58" s="147">
        <v>78</v>
      </c>
      <c r="L58" s="107"/>
      <c r="M58" s="107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9"/>
      <c r="Y58" s="108"/>
      <c r="Z58" s="108"/>
      <c r="AA58" s="108"/>
      <c r="AB58" s="108"/>
      <c r="AC58" s="109"/>
      <c r="AD58" s="150">
        <v>78</v>
      </c>
      <c r="AE58" s="110"/>
    </row>
    <row r="59" spans="1:31" s="111" customFormat="1" ht="18.75">
      <c r="A59" s="107">
        <v>54831</v>
      </c>
      <c r="B59" s="149" t="s">
        <v>524</v>
      </c>
      <c r="C59" s="149"/>
      <c r="D59" s="149"/>
      <c r="E59" s="147"/>
      <c r="F59" s="147"/>
      <c r="G59" s="147"/>
      <c r="H59" s="147"/>
      <c r="I59" s="147"/>
      <c r="J59" s="147"/>
      <c r="K59" s="147"/>
      <c r="L59" s="107"/>
      <c r="M59" s="107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9"/>
      <c r="Y59" s="108"/>
      <c r="Z59" s="108"/>
      <c r="AA59" s="108"/>
      <c r="AB59" s="108"/>
      <c r="AC59" s="109"/>
      <c r="AD59" s="150"/>
      <c r="AE59" s="110"/>
    </row>
    <row r="60" spans="1:31" s="111" customFormat="1" ht="18.75">
      <c r="A60" s="107">
        <v>54851</v>
      </c>
      <c r="B60" s="149" t="s">
        <v>525</v>
      </c>
      <c r="C60" s="149"/>
      <c r="D60" s="149"/>
      <c r="E60" s="147"/>
      <c r="F60" s="147"/>
      <c r="G60" s="147"/>
      <c r="H60" s="147"/>
      <c r="I60" s="147"/>
      <c r="J60" s="147"/>
      <c r="K60" s="147"/>
      <c r="L60" s="107"/>
      <c r="M60" s="107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9"/>
      <c r="Y60" s="108"/>
      <c r="Z60" s="108"/>
      <c r="AA60" s="108"/>
      <c r="AB60" s="108"/>
      <c r="AC60" s="109"/>
      <c r="AD60" s="150"/>
      <c r="AE60" s="110"/>
    </row>
    <row r="61" spans="1:31" ht="18.75">
      <c r="A61" s="62">
        <v>54861</v>
      </c>
      <c r="B61" s="62" t="s">
        <v>314</v>
      </c>
      <c r="C61" s="62"/>
      <c r="D61" s="62"/>
      <c r="E61" s="148"/>
      <c r="F61" s="148"/>
      <c r="G61" s="148"/>
      <c r="H61" s="148"/>
      <c r="I61" s="148">
        <v>140</v>
      </c>
      <c r="J61" s="148"/>
      <c r="K61" s="148"/>
      <c r="L61" s="62"/>
      <c r="M61" s="62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60"/>
      <c r="AD61" s="150">
        <v>140</v>
      </c>
    </row>
    <row r="62" spans="1:31" ht="18.75">
      <c r="A62" s="62">
        <v>54871</v>
      </c>
      <c r="B62" s="62" t="s">
        <v>526</v>
      </c>
      <c r="C62" s="62"/>
      <c r="D62" s="62"/>
      <c r="E62" s="148"/>
      <c r="F62" s="148"/>
      <c r="G62" s="148"/>
      <c r="H62" s="148"/>
      <c r="I62" s="148"/>
      <c r="J62" s="148"/>
      <c r="K62" s="148"/>
      <c r="L62" s="62"/>
      <c r="M62" s="62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60"/>
      <c r="AD62" s="150"/>
    </row>
    <row r="63" spans="1:31" ht="18.75">
      <c r="A63" s="62">
        <v>54881</v>
      </c>
      <c r="B63" s="62" t="s">
        <v>315</v>
      </c>
      <c r="C63" s="62"/>
      <c r="D63" s="62"/>
      <c r="E63" s="148"/>
      <c r="F63" s="148"/>
      <c r="G63" s="148"/>
      <c r="H63" s="148">
        <v>388</v>
      </c>
      <c r="I63" s="148"/>
      <c r="J63" s="148"/>
      <c r="K63" s="148"/>
      <c r="L63" s="62"/>
      <c r="M63" s="62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>
        <v>275</v>
      </c>
      <c r="AB63" s="48"/>
      <c r="AC63" s="60"/>
      <c r="AD63" s="150">
        <v>663</v>
      </c>
    </row>
    <row r="64" spans="1:31" s="45" customFormat="1" ht="18.75">
      <c r="A64" s="114"/>
      <c r="B64" s="114" t="s">
        <v>316</v>
      </c>
      <c r="C64" s="114"/>
      <c r="D64" s="114"/>
      <c r="E64" s="146"/>
      <c r="F64" s="146"/>
      <c r="G64" s="146">
        <f>SUM(G55:G63)</f>
        <v>211</v>
      </c>
      <c r="H64" s="146">
        <f>SUM(H55:H63)</f>
        <v>388</v>
      </c>
      <c r="I64" s="146">
        <f>SUM(I55:I63)</f>
        <v>140</v>
      </c>
      <c r="J64" s="146">
        <f>SUM(J55:J63)</f>
        <v>68</v>
      </c>
      <c r="K64" s="146">
        <f>SUM(K55:K63)</f>
        <v>78</v>
      </c>
      <c r="L64" s="114"/>
      <c r="M64" s="114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>
        <v>275</v>
      </c>
      <c r="AB64" s="115"/>
      <c r="AC64" s="115"/>
      <c r="AD64" s="141">
        <f>SUM(AD55:AD63)</f>
        <v>1160</v>
      </c>
      <c r="AE64" s="106"/>
    </row>
    <row r="65" spans="1:31" s="45" customFormat="1" ht="18.75">
      <c r="A65" s="193">
        <v>550211</v>
      </c>
      <c r="B65" s="193" t="s">
        <v>572</v>
      </c>
      <c r="C65" s="193"/>
      <c r="D65" s="193">
        <v>442</v>
      </c>
      <c r="E65" s="194"/>
      <c r="F65" s="194"/>
      <c r="G65" s="194"/>
      <c r="H65" s="194"/>
      <c r="I65" s="194"/>
      <c r="J65" s="194"/>
      <c r="K65" s="194"/>
      <c r="L65" s="193"/>
      <c r="M65" s="193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6"/>
      <c r="AD65" s="197">
        <v>442</v>
      </c>
      <c r="AE65" s="106"/>
    </row>
    <row r="66" spans="1:31" ht="18.75">
      <c r="A66" s="62">
        <v>5506071</v>
      </c>
      <c r="B66" s="62" t="s">
        <v>317</v>
      </c>
      <c r="C66" s="62"/>
      <c r="D66" s="62"/>
      <c r="E66" s="148"/>
      <c r="F66" s="148"/>
      <c r="G66" s="148"/>
      <c r="H66" s="148"/>
      <c r="I66" s="148"/>
      <c r="J66" s="148"/>
      <c r="K66" s="148"/>
      <c r="L66" s="62"/>
      <c r="M66" s="62"/>
      <c r="N66" s="48"/>
      <c r="O66" s="48"/>
      <c r="P66" s="48">
        <v>255</v>
      </c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60"/>
      <c r="AD66" s="150">
        <v>255</v>
      </c>
    </row>
    <row r="67" spans="1:31" ht="18.75">
      <c r="A67" s="62">
        <v>55060711</v>
      </c>
      <c r="B67" s="62" t="s">
        <v>449</v>
      </c>
      <c r="C67" s="62"/>
      <c r="D67" s="62"/>
      <c r="E67" s="148"/>
      <c r="F67" s="148"/>
      <c r="G67" s="148"/>
      <c r="H67" s="148"/>
      <c r="I67" s="148"/>
      <c r="J67" s="148"/>
      <c r="K67" s="148"/>
      <c r="L67" s="62"/>
      <c r="M67" s="62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60"/>
      <c r="AD67" s="150"/>
    </row>
    <row r="68" spans="1:31" ht="18.75">
      <c r="A68" s="62">
        <v>5506081</v>
      </c>
      <c r="B68" s="62"/>
      <c r="C68" s="62"/>
      <c r="D68" s="62"/>
      <c r="E68" s="148"/>
      <c r="F68" s="148"/>
      <c r="G68" s="148"/>
      <c r="H68" s="148"/>
      <c r="I68" s="148"/>
      <c r="J68" s="148"/>
      <c r="K68" s="148"/>
      <c r="L68" s="62"/>
      <c r="M68" s="62"/>
      <c r="N68" s="48"/>
      <c r="O68" s="48"/>
      <c r="P68" s="48">
        <v>7689</v>
      </c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60"/>
      <c r="AD68" s="150">
        <v>7689</v>
      </c>
    </row>
    <row r="69" spans="1:31" ht="18.75">
      <c r="A69" s="62">
        <v>55111</v>
      </c>
      <c r="B69" s="62" t="s">
        <v>318</v>
      </c>
      <c r="C69" s="62"/>
      <c r="D69" s="62"/>
      <c r="E69" s="148"/>
      <c r="F69" s="148"/>
      <c r="G69" s="148"/>
      <c r="H69" s="148"/>
      <c r="I69" s="148"/>
      <c r="J69" s="148"/>
      <c r="K69" s="148"/>
      <c r="L69" s="62"/>
      <c r="M69" s="62"/>
      <c r="N69" s="48"/>
      <c r="O69" s="48"/>
      <c r="P69" s="48">
        <v>592</v>
      </c>
      <c r="Q69" s="48"/>
      <c r="R69" s="48"/>
      <c r="S69" s="151"/>
      <c r="T69" s="48"/>
      <c r="U69" s="48"/>
      <c r="V69" s="48"/>
      <c r="W69" s="48"/>
      <c r="X69" s="48">
        <v>7450</v>
      </c>
      <c r="Y69" s="48">
        <v>6734</v>
      </c>
      <c r="Z69" s="48"/>
      <c r="AA69" s="48"/>
      <c r="AB69" s="48"/>
      <c r="AC69" s="60"/>
      <c r="AD69" s="150">
        <f>SUM(C69:AC69)</f>
        <v>14776</v>
      </c>
    </row>
    <row r="70" spans="1:31" ht="18.75">
      <c r="A70" s="62">
        <v>55121</v>
      </c>
      <c r="B70" s="62" t="s">
        <v>319</v>
      </c>
      <c r="C70" s="62"/>
      <c r="D70" s="62"/>
      <c r="E70" s="148"/>
      <c r="F70" s="148"/>
      <c r="G70" s="148"/>
      <c r="H70" s="148"/>
      <c r="I70" s="148"/>
      <c r="J70" s="148"/>
      <c r="K70" s="148"/>
      <c r="L70" s="62"/>
      <c r="M70" s="62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60"/>
      <c r="AD70" s="150"/>
    </row>
    <row r="71" spans="1:31" s="45" customFormat="1" ht="18.75">
      <c r="A71" s="114"/>
      <c r="B71" s="114" t="s">
        <v>320</v>
      </c>
      <c r="C71" s="114"/>
      <c r="D71" s="114">
        <f>SUM(D65:D70)</f>
        <v>442</v>
      </c>
      <c r="E71" s="146"/>
      <c r="F71" s="146"/>
      <c r="G71" s="146"/>
      <c r="H71" s="146"/>
      <c r="I71" s="146"/>
      <c r="J71" s="146"/>
      <c r="K71" s="146"/>
      <c r="L71" s="114"/>
      <c r="M71" s="114"/>
      <c r="N71" s="115"/>
      <c r="O71" s="115"/>
      <c r="P71" s="115">
        <f>SUM(P65:P70)</f>
        <v>8536</v>
      </c>
      <c r="Q71" s="115"/>
      <c r="R71" s="115"/>
      <c r="S71" s="115"/>
      <c r="T71" s="115"/>
      <c r="U71" s="115"/>
      <c r="V71" s="115"/>
      <c r="W71" s="115"/>
      <c r="X71" s="115">
        <f>SUM(X65:X70)</f>
        <v>7450</v>
      </c>
      <c r="Y71" s="115">
        <f>SUM(Y65:Y70)</f>
        <v>6734</v>
      </c>
      <c r="Z71" s="115"/>
      <c r="AA71" s="115"/>
      <c r="AB71" s="115"/>
      <c r="AC71" s="115"/>
      <c r="AD71" s="141">
        <f t="shared" ref="AD71:AD76" si="2">SUM(C71:AC71)</f>
        <v>23162</v>
      </c>
      <c r="AE71" s="106"/>
    </row>
    <row r="72" spans="1:31" s="45" customFormat="1" ht="18.75">
      <c r="A72" s="193">
        <v>5612</v>
      </c>
      <c r="B72" s="193" t="s">
        <v>66</v>
      </c>
      <c r="C72" s="193">
        <v>62</v>
      </c>
      <c r="D72" s="193"/>
      <c r="E72" s="194"/>
      <c r="F72" s="194"/>
      <c r="G72" s="194"/>
      <c r="H72" s="194"/>
      <c r="I72" s="194"/>
      <c r="J72" s="194"/>
      <c r="K72" s="194"/>
      <c r="L72" s="193"/>
      <c r="M72" s="193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6"/>
      <c r="AD72" s="197">
        <f t="shared" si="2"/>
        <v>62</v>
      </c>
      <c r="AE72" s="106"/>
    </row>
    <row r="73" spans="1:31" s="111" customFormat="1" ht="18.75">
      <c r="A73" s="107">
        <v>5621</v>
      </c>
      <c r="B73" s="107" t="s">
        <v>450</v>
      </c>
      <c r="C73" s="107">
        <v>1740</v>
      </c>
      <c r="D73" s="107"/>
      <c r="E73" s="147"/>
      <c r="F73" s="147"/>
      <c r="G73" s="147"/>
      <c r="H73" s="147"/>
      <c r="I73" s="147"/>
      <c r="J73" s="147"/>
      <c r="K73" s="147"/>
      <c r="L73" s="107"/>
      <c r="M73" s="107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>
        <v>103</v>
      </c>
      <c r="AC73" s="109"/>
      <c r="AD73" s="150">
        <f t="shared" si="2"/>
        <v>1843</v>
      </c>
      <c r="AE73" s="110"/>
    </row>
    <row r="74" spans="1:31" s="111" customFormat="1" ht="18.75">
      <c r="A74" s="107">
        <v>5641</v>
      </c>
      <c r="B74" s="149" t="s">
        <v>72</v>
      </c>
      <c r="C74" s="107">
        <v>77</v>
      </c>
      <c r="D74" s="107"/>
      <c r="E74" s="147"/>
      <c r="F74" s="147"/>
      <c r="G74" s="147"/>
      <c r="H74" s="147"/>
      <c r="I74" s="147"/>
      <c r="J74" s="147"/>
      <c r="K74" s="147"/>
      <c r="L74" s="107"/>
      <c r="M74" s="107"/>
      <c r="N74" s="108"/>
      <c r="O74" s="108"/>
      <c r="P74" s="108">
        <v>579</v>
      </c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>
        <v>70</v>
      </c>
      <c r="AC74" s="109"/>
      <c r="AD74" s="150">
        <f t="shared" si="2"/>
        <v>726</v>
      </c>
      <c r="AE74" s="110"/>
    </row>
    <row r="75" spans="1:31" s="111" customFormat="1" ht="18.75">
      <c r="A75" s="107">
        <v>5671</v>
      </c>
      <c r="B75" s="107" t="s">
        <v>451</v>
      </c>
      <c r="C75" s="107">
        <v>39</v>
      </c>
      <c r="D75" s="107"/>
      <c r="E75" s="147"/>
      <c r="F75" s="147"/>
      <c r="G75" s="147"/>
      <c r="H75" s="147"/>
      <c r="I75" s="147"/>
      <c r="J75" s="147"/>
      <c r="K75" s="147"/>
      <c r="L75" s="107"/>
      <c r="M75" s="107"/>
      <c r="N75" s="108"/>
      <c r="O75" s="108"/>
      <c r="P75" s="108">
        <v>156</v>
      </c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>
        <v>46</v>
      </c>
      <c r="AC75" s="109"/>
      <c r="AD75" s="150">
        <f t="shared" si="2"/>
        <v>241</v>
      </c>
      <c r="AE75" s="110"/>
    </row>
    <row r="76" spans="1:31" s="45" customFormat="1" ht="18.75">
      <c r="A76" s="114"/>
      <c r="B76" s="114" t="s">
        <v>80</v>
      </c>
      <c r="C76" s="114">
        <f>SUM(C72:C75)</f>
        <v>1918</v>
      </c>
      <c r="D76" s="114"/>
      <c r="E76" s="146"/>
      <c r="F76" s="146"/>
      <c r="G76" s="146"/>
      <c r="H76" s="146"/>
      <c r="I76" s="146"/>
      <c r="J76" s="146"/>
      <c r="K76" s="146"/>
      <c r="L76" s="114"/>
      <c r="M76" s="114"/>
      <c r="N76" s="115"/>
      <c r="O76" s="115"/>
      <c r="P76" s="115">
        <f>SUM(P72:P75)</f>
        <v>735</v>
      </c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>
        <f>SUM(AB73:AB75)</f>
        <v>219</v>
      </c>
      <c r="AC76" s="115"/>
      <c r="AD76" s="141">
        <f t="shared" si="2"/>
        <v>2872</v>
      </c>
      <c r="AE76" s="106"/>
    </row>
    <row r="77" spans="1:31" ht="18.75" customHeight="1">
      <c r="A77" s="62">
        <v>5711</v>
      </c>
      <c r="B77" s="62" t="s">
        <v>321</v>
      </c>
      <c r="C77" s="62"/>
      <c r="D77" s="62"/>
      <c r="E77" s="148"/>
      <c r="F77" s="148"/>
      <c r="G77" s="148"/>
      <c r="H77" s="148"/>
      <c r="I77" s="148"/>
      <c r="J77" s="148"/>
      <c r="K77" s="148"/>
      <c r="L77" s="62"/>
      <c r="M77" s="62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60"/>
      <c r="AD77" s="150"/>
    </row>
    <row r="78" spans="1:31" ht="21" customHeight="1">
      <c r="A78" s="62">
        <v>5741</v>
      </c>
      <c r="B78" s="62" t="s">
        <v>322</v>
      </c>
      <c r="C78" s="62"/>
      <c r="D78" s="62"/>
      <c r="E78" s="148"/>
      <c r="F78" s="148"/>
      <c r="G78" s="148"/>
      <c r="H78" s="148"/>
      <c r="I78" s="148"/>
      <c r="J78" s="148"/>
      <c r="K78" s="148"/>
      <c r="L78" s="62"/>
      <c r="M78" s="62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60"/>
      <c r="AD78" s="150"/>
    </row>
    <row r="79" spans="1:31" s="45" customFormat="1" ht="18.75">
      <c r="A79" s="114"/>
      <c r="B79" s="114" t="s">
        <v>88</v>
      </c>
      <c r="C79" s="114"/>
      <c r="D79" s="114"/>
      <c r="E79" s="146"/>
      <c r="F79" s="146"/>
      <c r="G79" s="146"/>
      <c r="H79" s="146"/>
      <c r="I79" s="146"/>
      <c r="J79" s="146"/>
      <c r="K79" s="146"/>
      <c r="L79" s="114"/>
      <c r="M79" s="114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41">
        <f>SUM(AD77:AD78)</f>
        <v>0</v>
      </c>
      <c r="AE79" s="106"/>
    </row>
    <row r="80" spans="1:31" s="45" customFormat="1" ht="18.75">
      <c r="A80" s="193">
        <v>584</v>
      </c>
      <c r="B80" s="193" t="s">
        <v>578</v>
      </c>
      <c r="C80" s="193"/>
      <c r="D80" s="193"/>
      <c r="E80" s="194"/>
      <c r="F80" s="194"/>
      <c r="G80" s="194"/>
      <c r="H80" s="194"/>
      <c r="I80" s="194"/>
      <c r="J80" s="194"/>
      <c r="K80" s="194"/>
      <c r="L80" s="193"/>
      <c r="M80" s="193"/>
      <c r="N80" s="195"/>
      <c r="O80" s="195"/>
      <c r="P80" s="195">
        <v>14621</v>
      </c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6"/>
      <c r="AD80" s="197">
        <f>SUM(C80:AC80)</f>
        <v>14621</v>
      </c>
      <c r="AE80" s="106"/>
    </row>
    <row r="81" spans="1:31" s="45" customFormat="1" ht="18.75">
      <c r="A81" s="193">
        <v>586</v>
      </c>
      <c r="B81" s="193" t="s">
        <v>585</v>
      </c>
      <c r="C81" s="193"/>
      <c r="D81" s="193"/>
      <c r="E81" s="194"/>
      <c r="F81" s="194"/>
      <c r="G81" s="194"/>
      <c r="H81" s="194"/>
      <c r="I81" s="194"/>
      <c r="J81" s="194"/>
      <c r="K81" s="194"/>
      <c r="L81" s="193"/>
      <c r="M81" s="193"/>
      <c r="N81" s="195"/>
      <c r="O81" s="195"/>
      <c r="P81" s="195">
        <v>14359</v>
      </c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6"/>
      <c r="AD81" s="197">
        <v>14359</v>
      </c>
      <c r="AE81" s="106"/>
    </row>
    <row r="82" spans="1:31" s="45" customFormat="1" ht="18.75">
      <c r="A82" s="193">
        <v>589</v>
      </c>
      <c r="B82" s="193" t="s">
        <v>579</v>
      </c>
      <c r="C82" s="193"/>
      <c r="D82" s="193"/>
      <c r="E82" s="194"/>
      <c r="F82" s="194"/>
      <c r="G82" s="194"/>
      <c r="H82" s="194"/>
      <c r="I82" s="194"/>
      <c r="J82" s="194"/>
      <c r="K82" s="194"/>
      <c r="L82" s="193"/>
      <c r="M82" s="193"/>
      <c r="N82" s="195"/>
      <c r="O82" s="195"/>
      <c r="P82" s="195">
        <v>6038</v>
      </c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6"/>
      <c r="AD82" s="197">
        <v>6038</v>
      </c>
      <c r="AE82" s="106"/>
    </row>
    <row r="83" spans="1:31" s="66" customFormat="1" ht="18.75">
      <c r="A83" s="63">
        <v>5871</v>
      </c>
      <c r="B83" s="62" t="s">
        <v>577</v>
      </c>
      <c r="C83" s="63"/>
      <c r="D83" s="63"/>
      <c r="E83" s="148"/>
      <c r="F83" s="148"/>
      <c r="G83" s="148"/>
      <c r="H83" s="148"/>
      <c r="I83" s="148"/>
      <c r="J83" s="148"/>
      <c r="K83" s="148"/>
      <c r="L83" s="63"/>
      <c r="M83" s="63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5"/>
      <c r="AD83" s="150"/>
    </row>
    <row r="84" spans="1:31" s="45" customFormat="1" ht="18.75">
      <c r="A84" s="114"/>
      <c r="B84" s="114" t="s">
        <v>323</v>
      </c>
      <c r="C84" s="114"/>
      <c r="D84" s="114"/>
      <c r="E84" s="146"/>
      <c r="F84" s="146"/>
      <c r="G84" s="146"/>
      <c r="H84" s="146"/>
      <c r="I84" s="146"/>
      <c r="J84" s="146"/>
      <c r="K84" s="146"/>
      <c r="L84" s="114"/>
      <c r="M84" s="114"/>
      <c r="N84" s="115"/>
      <c r="O84" s="115"/>
      <c r="P84" s="115">
        <f>SUM(P80:P83)</f>
        <v>35018</v>
      </c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41">
        <f>SUM(AD80:AD83)</f>
        <v>35018</v>
      </c>
      <c r="AE84" s="106"/>
    </row>
    <row r="85" spans="1:31" ht="18.75" hidden="1">
      <c r="A85" s="154">
        <v>59141</v>
      </c>
      <c r="B85" s="154" t="s">
        <v>115</v>
      </c>
      <c r="C85" s="154"/>
      <c r="D85" s="154"/>
      <c r="E85" s="155"/>
      <c r="F85" s="155"/>
      <c r="G85" s="155"/>
      <c r="H85" s="155"/>
      <c r="I85" s="155"/>
      <c r="J85" s="155"/>
      <c r="K85" s="155"/>
      <c r="L85" s="154"/>
      <c r="M85" s="154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7"/>
      <c r="AD85" s="141"/>
    </row>
    <row r="86" spans="1:31" s="45" customFormat="1" ht="18.75" hidden="1">
      <c r="A86" s="114"/>
      <c r="B86" s="114" t="s">
        <v>324</v>
      </c>
      <c r="C86" s="114"/>
      <c r="D86" s="114"/>
      <c r="E86" s="146"/>
      <c r="F86" s="146"/>
      <c r="G86" s="146"/>
      <c r="H86" s="146"/>
      <c r="I86" s="146"/>
      <c r="J86" s="146"/>
      <c r="K86" s="146"/>
      <c r="L86" s="114"/>
      <c r="M86" s="114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52"/>
      <c r="AD86" s="141"/>
      <c r="AE86" s="106"/>
    </row>
    <row r="87" spans="1:31" s="45" customFormat="1" ht="18.75">
      <c r="A87" s="193">
        <v>59121</v>
      </c>
      <c r="B87" s="193" t="s">
        <v>406</v>
      </c>
      <c r="C87" s="193"/>
      <c r="D87" s="193"/>
      <c r="E87" s="194"/>
      <c r="F87" s="194"/>
      <c r="G87" s="194"/>
      <c r="H87" s="194"/>
      <c r="I87" s="194"/>
      <c r="J87" s="194"/>
      <c r="K87" s="194"/>
      <c r="L87" s="193"/>
      <c r="M87" s="193"/>
      <c r="N87" s="195"/>
      <c r="O87" s="195"/>
      <c r="P87" s="195"/>
      <c r="Q87" s="195"/>
      <c r="R87" s="195">
        <v>40000</v>
      </c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6"/>
      <c r="AD87" s="197">
        <v>40000</v>
      </c>
      <c r="AE87" s="106"/>
    </row>
    <row r="88" spans="1:31" s="45" customFormat="1" ht="18.75">
      <c r="A88" s="193">
        <v>59141</v>
      </c>
      <c r="B88" s="193" t="s">
        <v>115</v>
      </c>
      <c r="C88" s="193"/>
      <c r="D88" s="193">
        <v>2106</v>
      </c>
      <c r="E88" s="194"/>
      <c r="F88" s="194"/>
      <c r="G88" s="194"/>
      <c r="H88" s="194"/>
      <c r="I88" s="194"/>
      <c r="J88" s="194"/>
      <c r="K88" s="194"/>
      <c r="L88" s="193"/>
      <c r="M88" s="193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6"/>
      <c r="AD88" s="197">
        <v>2106</v>
      </c>
      <c r="AE88" s="106"/>
    </row>
    <row r="89" spans="1:31" s="45" customFormat="1" ht="21.75" customHeight="1">
      <c r="A89" s="193">
        <v>59151</v>
      </c>
      <c r="B89" s="193" t="s">
        <v>507</v>
      </c>
      <c r="C89" s="193"/>
      <c r="D89" s="193"/>
      <c r="E89" s="194"/>
      <c r="F89" s="194"/>
      <c r="G89" s="194"/>
      <c r="H89" s="194"/>
      <c r="I89" s="194"/>
      <c r="J89" s="194"/>
      <c r="K89" s="194"/>
      <c r="L89" s="193"/>
      <c r="M89" s="193"/>
      <c r="N89" s="195"/>
      <c r="O89" s="195"/>
      <c r="P89" s="195"/>
      <c r="Q89" s="195"/>
      <c r="R89" s="195"/>
      <c r="S89" s="200">
        <v>39340</v>
      </c>
      <c r="T89" s="195"/>
      <c r="U89" s="195"/>
      <c r="V89" s="195"/>
      <c r="W89" s="195"/>
      <c r="X89" s="195"/>
      <c r="Y89" s="195"/>
      <c r="Z89" s="195"/>
      <c r="AA89" s="195"/>
      <c r="AB89" s="195"/>
      <c r="AC89" s="196"/>
      <c r="AD89" s="197">
        <v>39340</v>
      </c>
      <c r="AE89" s="106"/>
    </row>
    <row r="90" spans="1:31" s="45" customFormat="1" ht="21.75" customHeight="1">
      <c r="A90" s="114"/>
      <c r="B90" s="114" t="s">
        <v>583</v>
      </c>
      <c r="C90" s="114"/>
      <c r="D90" s="114">
        <v>2106</v>
      </c>
      <c r="E90" s="146"/>
      <c r="F90" s="146"/>
      <c r="G90" s="146"/>
      <c r="H90" s="146"/>
      <c r="I90" s="146"/>
      <c r="J90" s="146"/>
      <c r="K90" s="146"/>
      <c r="L90" s="114"/>
      <c r="M90" s="114"/>
      <c r="N90" s="115"/>
      <c r="O90" s="115"/>
      <c r="P90" s="115"/>
      <c r="Q90" s="115"/>
      <c r="R90" s="115">
        <v>40000</v>
      </c>
      <c r="S90" s="161">
        <v>39340</v>
      </c>
      <c r="T90" s="115"/>
      <c r="U90" s="115"/>
      <c r="V90" s="115"/>
      <c r="W90" s="115"/>
      <c r="X90" s="115"/>
      <c r="Y90" s="115"/>
      <c r="Z90" s="115"/>
      <c r="AA90" s="115"/>
      <c r="AB90" s="115"/>
      <c r="AC90" s="152"/>
      <c r="AD90" s="141">
        <f>SUM(C90:AC90)</f>
        <v>81446</v>
      </c>
      <c r="AE90" s="106"/>
    </row>
    <row r="91" spans="1:31" s="49" customFormat="1" ht="26.25" customHeight="1">
      <c r="A91" s="153"/>
      <c r="B91" s="153" t="s">
        <v>325</v>
      </c>
      <c r="C91" s="153">
        <f>SUM(C54+C76)</f>
        <v>2008</v>
      </c>
      <c r="D91" s="153">
        <f>SUM(D71+D90)</f>
        <v>2548</v>
      </c>
      <c r="E91" s="158">
        <f>SUM(E17+E21+E54+E64+E71+E76+E79+E84+E90)</f>
        <v>1698</v>
      </c>
      <c r="F91" s="158">
        <f>SUM(F17+F21+F54+F64+F71+F76+F79+F84+F90)</f>
        <v>118</v>
      </c>
      <c r="G91" s="158">
        <f>SUM(G64)</f>
        <v>211</v>
      </c>
      <c r="H91" s="158">
        <f>SUM(H64)</f>
        <v>388</v>
      </c>
      <c r="I91" s="158">
        <f>SUM(I64)</f>
        <v>140</v>
      </c>
      <c r="J91" s="158">
        <f>SUM(J64)</f>
        <v>68</v>
      </c>
      <c r="K91" s="158">
        <f>SUM(K64)</f>
        <v>78</v>
      </c>
      <c r="L91" s="158">
        <f>SUM(L54)</f>
        <v>8923</v>
      </c>
      <c r="M91" s="158"/>
      <c r="N91" s="159">
        <f>SUM(N17+N21+N54+N90)</f>
        <v>2266</v>
      </c>
      <c r="O91" s="159">
        <f>SUM(O54+O90)</f>
        <v>1525</v>
      </c>
      <c r="P91" s="159">
        <f>SUM(P17+P21+P54+P64+P71+P76+P79+P84+P90)</f>
        <v>57764</v>
      </c>
      <c r="Q91" s="159">
        <f>SUM(Q17+Q21+Q54+Q64+Q71+Q76+Q79+Q84+Q90)</f>
        <v>1537</v>
      </c>
      <c r="R91" s="159">
        <f>SUM(R17+R21+R54+R64+R71+R76+R79+R84+R90)</f>
        <v>40002</v>
      </c>
      <c r="S91" s="198">
        <v>39340</v>
      </c>
      <c r="T91" s="159">
        <v>54</v>
      </c>
      <c r="U91" s="159">
        <v>349</v>
      </c>
      <c r="V91" s="159">
        <f>SUM(V54)</f>
        <v>159</v>
      </c>
      <c r="W91" s="159">
        <f>SUM(W54+W89)</f>
        <v>2816</v>
      </c>
      <c r="X91" s="159">
        <f>SUM(X54+X71)</f>
        <v>7573</v>
      </c>
      <c r="Y91" s="159">
        <f>SUM(Y71)</f>
        <v>6734</v>
      </c>
      <c r="Z91" s="159">
        <f>SUM(Z17+Z21+Z54+Z64+Z71+Z76+Z79+Z84+Z90)</f>
        <v>149</v>
      </c>
      <c r="AA91" s="159">
        <f>SUM(AA64+AA71)</f>
        <v>275</v>
      </c>
      <c r="AB91" s="159">
        <f>SUM(AB54+AB76)</f>
        <v>569</v>
      </c>
      <c r="AC91" s="159"/>
      <c r="AD91" s="141">
        <f>SUM(C91:AC91)</f>
        <v>177292</v>
      </c>
      <c r="AE91" s="67"/>
    </row>
  </sheetData>
  <mergeCells count="3">
    <mergeCell ref="A1:AD1"/>
    <mergeCell ref="A7:A8"/>
    <mergeCell ref="B7:B8"/>
  </mergeCells>
  <phoneticPr fontId="29" type="noConversion"/>
  <printOptions horizontalCentered="1" verticalCentered="1"/>
  <pageMargins left="0" right="0" top="0" bottom="0" header="0.31496062992125984" footer="0.31496062992125984"/>
  <pageSetup paperSize="8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46"/>
  <sheetViews>
    <sheetView zoomScale="75" zoomScaleNormal="75" workbookViewId="0">
      <selection activeCell="J33" sqref="J33"/>
    </sheetView>
  </sheetViews>
  <sheetFormatPr defaultRowHeight="15"/>
  <cols>
    <col min="1" max="1" width="11.140625" bestFit="1" customWidth="1"/>
    <col min="2" max="2" width="62.42578125" customWidth="1"/>
    <col min="3" max="3" width="15.5703125" customWidth="1"/>
    <col min="4" max="4" width="0.140625" customWidth="1"/>
    <col min="5" max="5" width="16.5703125" hidden="1" customWidth="1"/>
    <col min="6" max="6" width="16.42578125" customWidth="1"/>
    <col min="7" max="8" width="16" customWidth="1"/>
    <col min="9" max="10" width="14.28515625" customWidth="1"/>
    <col min="11" max="11" width="15.7109375" customWidth="1"/>
    <col min="12" max="13" width="14.42578125" customWidth="1"/>
    <col min="14" max="14" width="14.28515625" hidden="1" customWidth="1"/>
    <col min="15" max="15" width="19.140625" customWidth="1"/>
    <col min="16" max="16" width="18.42578125" style="45" customWidth="1"/>
    <col min="17" max="17" width="14" bestFit="1" customWidth="1"/>
  </cols>
  <sheetData>
    <row r="4" spans="1:16" s="44" customFormat="1" ht="31.5">
      <c r="A4" s="222" t="s">
        <v>556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8" spans="1:16">
      <c r="P8" s="45" t="s">
        <v>547</v>
      </c>
    </row>
    <row r="9" spans="1:16" s="45" customFormat="1">
      <c r="A9" s="220" t="s">
        <v>266</v>
      </c>
      <c r="B9" s="220" t="s">
        <v>267</v>
      </c>
      <c r="C9" s="224" t="s">
        <v>268</v>
      </c>
      <c r="D9" s="225"/>
      <c r="E9" s="225"/>
      <c r="F9" s="225"/>
      <c r="G9" s="226"/>
      <c r="H9" s="226"/>
      <c r="I9" s="226"/>
      <c r="J9" s="226"/>
      <c r="K9" s="226"/>
      <c r="L9" s="226"/>
      <c r="M9" s="226"/>
      <c r="N9" s="226"/>
      <c r="O9" s="113"/>
      <c r="P9" s="227" t="s">
        <v>269</v>
      </c>
    </row>
    <row r="10" spans="1:16" s="45" customFormat="1" ht="78.75" customHeight="1">
      <c r="A10" s="223"/>
      <c r="B10" s="223"/>
      <c r="C10" s="51" t="s">
        <v>270</v>
      </c>
      <c r="D10" s="51"/>
      <c r="E10" s="51" t="s">
        <v>599</v>
      </c>
      <c r="F10" s="51" t="s">
        <v>453</v>
      </c>
      <c r="G10" s="51" t="s">
        <v>495</v>
      </c>
      <c r="H10" s="51" t="s">
        <v>600</v>
      </c>
      <c r="I10" s="51" t="s">
        <v>605</v>
      </c>
      <c r="J10" s="51" t="s">
        <v>606</v>
      </c>
      <c r="K10" s="51" t="s">
        <v>603</v>
      </c>
      <c r="L10" s="51" t="s">
        <v>587</v>
      </c>
      <c r="M10" s="51" t="s">
        <v>594</v>
      </c>
      <c r="N10" s="51" t="s">
        <v>586</v>
      </c>
      <c r="O10" s="46" t="s">
        <v>284</v>
      </c>
      <c r="P10" s="227"/>
    </row>
    <row r="11" spans="1:16" s="45" customFormat="1" ht="19.5" customHeight="1">
      <c r="A11" s="221"/>
      <c r="B11" s="221"/>
      <c r="C11" s="46" t="s">
        <v>595</v>
      </c>
      <c r="D11" s="46"/>
      <c r="E11" s="46" t="s">
        <v>598</v>
      </c>
      <c r="F11" s="46">
        <v>900020</v>
      </c>
      <c r="G11" s="46" t="s">
        <v>469</v>
      </c>
      <c r="H11" s="46" t="s">
        <v>601</v>
      </c>
      <c r="I11" s="46">
        <v>900060</v>
      </c>
      <c r="J11" s="46" t="s">
        <v>602</v>
      </c>
      <c r="K11" s="46" t="s">
        <v>580</v>
      </c>
      <c r="L11" s="46" t="s">
        <v>590</v>
      </c>
      <c r="M11" s="46" t="s">
        <v>593</v>
      </c>
      <c r="N11" s="46" t="s">
        <v>591</v>
      </c>
      <c r="O11" s="46" t="s">
        <v>592</v>
      </c>
      <c r="P11" s="227"/>
    </row>
    <row r="12" spans="1:16" ht="15.75">
      <c r="A12" s="47" t="s">
        <v>471</v>
      </c>
      <c r="B12" s="47" t="s">
        <v>272</v>
      </c>
      <c r="C12" s="48">
        <v>108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173">
        <f>SUM(C12:O12)</f>
        <v>108</v>
      </c>
    </row>
    <row r="13" spans="1:16" ht="15.75">
      <c r="A13" s="47" t="s">
        <v>485</v>
      </c>
      <c r="B13" s="47" t="s">
        <v>486</v>
      </c>
      <c r="C13" s="48">
        <v>20997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173">
        <f>SUM(C13:O13)</f>
        <v>20997</v>
      </c>
    </row>
    <row r="14" spans="1:16" ht="15.75">
      <c r="A14" s="47" t="s">
        <v>472</v>
      </c>
      <c r="B14" s="47" t="s">
        <v>273</v>
      </c>
      <c r="C14" s="48">
        <v>12858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173">
        <f>SUM(C14:O14)</f>
        <v>12858</v>
      </c>
    </row>
    <row r="15" spans="1:16" ht="15.75">
      <c r="A15" s="47" t="s">
        <v>473</v>
      </c>
      <c r="B15" s="47" t="s">
        <v>420</v>
      </c>
      <c r="C15" s="48">
        <v>839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173">
        <f>SUM(C15:O15)</f>
        <v>839</v>
      </c>
    </row>
    <row r="16" spans="1:16" ht="15.75">
      <c r="A16" s="47" t="s">
        <v>596</v>
      </c>
      <c r="B16" s="47" t="s">
        <v>597</v>
      </c>
      <c r="C16" s="48">
        <v>15202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173">
        <f>SUM(C16:O16)</f>
        <v>15202</v>
      </c>
    </row>
    <row r="17" spans="1:18" s="45" customFormat="1" ht="15.75">
      <c r="A17" s="114"/>
      <c r="B17" s="114" t="s">
        <v>154</v>
      </c>
      <c r="C17" s="115">
        <f>SUM(C12:C16)</f>
        <v>50004</v>
      </c>
      <c r="D17" s="115"/>
      <c r="E17" s="115">
        <f>SUM(E12:E16)</f>
        <v>0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61">
        <f>SUM(P12:P16)</f>
        <v>50004</v>
      </c>
    </row>
    <row r="18" spans="1:18" s="45" customFormat="1" ht="15.75">
      <c r="A18" s="208" t="s">
        <v>151</v>
      </c>
      <c r="B18" s="208" t="s">
        <v>607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>
        <v>2000</v>
      </c>
      <c r="P18" s="199">
        <v>2000</v>
      </c>
    </row>
    <row r="19" spans="1:18" s="45" customFormat="1" ht="15.75">
      <c r="A19" s="163" t="s">
        <v>487</v>
      </c>
      <c r="B19" s="163" t="s">
        <v>488</v>
      </c>
      <c r="C19" s="164"/>
      <c r="D19" s="164"/>
      <c r="E19" s="164"/>
      <c r="F19" s="162"/>
      <c r="G19" s="162"/>
      <c r="H19" s="162">
        <v>792</v>
      </c>
      <c r="I19" s="162"/>
      <c r="J19" s="162">
        <v>1835</v>
      </c>
      <c r="K19" s="162"/>
      <c r="L19" s="162"/>
      <c r="M19" s="162"/>
      <c r="N19" s="162"/>
      <c r="O19" s="162"/>
      <c r="P19" s="173">
        <v>2627</v>
      </c>
    </row>
    <row r="20" spans="1:18" s="45" customFormat="1" ht="15.75">
      <c r="A20" s="163" t="s">
        <v>494</v>
      </c>
      <c r="B20" s="163" t="s">
        <v>488</v>
      </c>
      <c r="C20" s="164"/>
      <c r="D20" s="164"/>
      <c r="E20" s="164"/>
      <c r="F20" s="162"/>
      <c r="G20" s="162"/>
      <c r="H20" s="162"/>
      <c r="I20" s="162"/>
      <c r="J20" s="162"/>
      <c r="K20" s="162"/>
      <c r="L20" s="162"/>
      <c r="M20" s="162"/>
      <c r="N20" s="162"/>
      <c r="O20" s="162">
        <v>250</v>
      </c>
      <c r="P20" s="173">
        <v>250</v>
      </c>
    </row>
    <row r="21" spans="1:18" s="45" customFormat="1" ht="15.75">
      <c r="A21" s="165"/>
      <c r="B21" s="166" t="s">
        <v>488</v>
      </c>
      <c r="C21" s="167"/>
      <c r="D21" s="167"/>
      <c r="E21" s="167"/>
      <c r="F21" s="115"/>
      <c r="G21" s="115"/>
      <c r="H21" s="115">
        <f>SUM(H18:H20)</f>
        <v>792</v>
      </c>
      <c r="I21" s="115"/>
      <c r="J21" s="115">
        <f>SUM(J18:J20)</f>
        <v>1835</v>
      </c>
      <c r="K21" s="115"/>
      <c r="L21" s="115"/>
      <c r="M21" s="115"/>
      <c r="N21" s="115"/>
      <c r="O21" s="115">
        <f>SUM(O18:O20)</f>
        <v>2250</v>
      </c>
      <c r="P21" s="161">
        <f>SUM(P18:P20)</f>
        <v>4877</v>
      </c>
    </row>
    <row r="22" spans="1:18" s="45" customFormat="1" ht="15.75">
      <c r="A22" s="211"/>
      <c r="B22" s="210" t="s">
        <v>154</v>
      </c>
      <c r="C22" s="212">
        <v>50004</v>
      </c>
      <c r="D22" s="212"/>
      <c r="E22" s="212"/>
      <c r="F22" s="212"/>
      <c r="G22" s="212"/>
      <c r="H22" s="212">
        <v>792</v>
      </c>
      <c r="I22" s="212"/>
      <c r="J22" s="212">
        <v>1835</v>
      </c>
      <c r="K22" s="212"/>
      <c r="L22" s="212"/>
      <c r="M22" s="212"/>
      <c r="N22" s="212"/>
      <c r="O22" s="212">
        <v>2250</v>
      </c>
      <c r="P22" s="213">
        <f>SUM(P17+P21)</f>
        <v>54881</v>
      </c>
    </row>
    <row r="23" spans="1:18" ht="15.75" hidden="1">
      <c r="A23" s="47" t="s">
        <v>443</v>
      </c>
      <c r="B23" s="47" t="s">
        <v>274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173"/>
      <c r="R23" s="116"/>
    </row>
    <row r="24" spans="1:18" s="45" customFormat="1" ht="15.75" hidden="1">
      <c r="A24" s="114"/>
      <c r="B24" s="114" t="s">
        <v>275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61"/>
    </row>
    <row r="25" spans="1:18" ht="15.75">
      <c r="A25" s="47" t="s">
        <v>489</v>
      </c>
      <c r="B25" s="47" t="s">
        <v>276</v>
      </c>
      <c r="C25" s="48"/>
      <c r="D25" s="48"/>
      <c r="E25" s="48"/>
      <c r="F25" s="48">
        <v>1458</v>
      </c>
      <c r="G25" s="48"/>
      <c r="H25" s="48"/>
      <c r="I25" s="48"/>
      <c r="J25" s="48"/>
      <c r="K25" s="48"/>
      <c r="L25" s="48"/>
      <c r="M25" s="48"/>
      <c r="N25" s="48"/>
      <c r="O25" s="48"/>
      <c r="P25" s="173">
        <v>1458</v>
      </c>
    </row>
    <row r="26" spans="1:18" ht="15.75">
      <c r="A26" s="47" t="s">
        <v>490</v>
      </c>
      <c r="B26" s="47" t="s">
        <v>491</v>
      </c>
      <c r="C26" s="48"/>
      <c r="D26" s="48"/>
      <c r="E26" s="48"/>
      <c r="F26" s="48">
        <v>106322</v>
      </c>
      <c r="G26" s="48"/>
      <c r="H26" s="48"/>
      <c r="I26" s="48"/>
      <c r="J26" s="48"/>
      <c r="K26" s="48"/>
      <c r="L26" s="48"/>
      <c r="M26" s="48"/>
      <c r="N26" s="48"/>
      <c r="O26" s="48"/>
      <c r="P26" s="173">
        <v>106322</v>
      </c>
    </row>
    <row r="27" spans="1:18" ht="15.75">
      <c r="A27" s="47" t="s">
        <v>474</v>
      </c>
      <c r="B27" s="47" t="s">
        <v>277</v>
      </c>
      <c r="C27" s="48"/>
      <c r="D27" s="48"/>
      <c r="E27" s="48"/>
      <c r="F27" s="48">
        <v>3184</v>
      </c>
      <c r="G27" s="48"/>
      <c r="H27" s="48"/>
      <c r="I27" s="48"/>
      <c r="J27" s="48"/>
      <c r="K27" s="48"/>
      <c r="L27" s="48"/>
      <c r="M27" s="48"/>
      <c r="N27" s="48"/>
      <c r="O27" s="48"/>
      <c r="P27" s="173">
        <v>3184</v>
      </c>
    </row>
    <row r="28" spans="1:18" ht="15.75">
      <c r="A28" s="47" t="s">
        <v>492</v>
      </c>
      <c r="B28" s="47" t="s">
        <v>493</v>
      </c>
      <c r="C28" s="48"/>
      <c r="D28" s="48"/>
      <c r="E28" s="48"/>
      <c r="F28" s="48">
        <v>343</v>
      </c>
      <c r="G28" s="48"/>
      <c r="H28" s="48"/>
      <c r="I28" s="48"/>
      <c r="J28" s="48"/>
      <c r="K28" s="48"/>
      <c r="L28" s="48"/>
      <c r="M28" s="48"/>
      <c r="N28" s="48"/>
      <c r="O28" s="48"/>
      <c r="P28" s="173">
        <v>343</v>
      </c>
    </row>
    <row r="29" spans="1:18" ht="15.75" hidden="1">
      <c r="A29" s="47" t="s">
        <v>588</v>
      </c>
      <c r="B29" s="47" t="s">
        <v>589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173">
        <v>0</v>
      </c>
    </row>
    <row r="30" spans="1:18" ht="15.75">
      <c r="A30" s="47" t="s">
        <v>604</v>
      </c>
      <c r="B30" s="47" t="s">
        <v>566</v>
      </c>
      <c r="C30" s="48"/>
      <c r="D30" s="48"/>
      <c r="E30" s="48"/>
      <c r="F30" s="48">
        <v>312</v>
      </c>
      <c r="G30" s="48"/>
      <c r="H30" s="48"/>
      <c r="I30" s="48"/>
      <c r="J30" s="48"/>
      <c r="K30" s="48"/>
      <c r="L30" s="48"/>
      <c r="M30" s="48"/>
      <c r="N30" s="48"/>
      <c r="O30" s="48"/>
      <c r="P30" s="173">
        <f>SUM(C30:O30)</f>
        <v>312</v>
      </c>
    </row>
    <row r="31" spans="1:18" s="45" customFormat="1" ht="15.75">
      <c r="A31" s="114"/>
      <c r="B31" s="114" t="s">
        <v>278</v>
      </c>
      <c r="C31" s="115"/>
      <c r="D31" s="115"/>
      <c r="E31" s="115"/>
      <c r="F31" s="115">
        <f>SUM(F25:F30)</f>
        <v>111619</v>
      </c>
      <c r="G31" s="115"/>
      <c r="H31" s="115"/>
      <c r="I31" s="115"/>
      <c r="J31" s="115"/>
      <c r="K31" s="115"/>
      <c r="L31" s="115"/>
      <c r="M31" s="115"/>
      <c r="N31" s="115">
        <f>SUM(N25:N29)</f>
        <v>0</v>
      </c>
      <c r="O31" s="115"/>
      <c r="P31" s="161">
        <f>SUM(P25:P30)</f>
        <v>111619</v>
      </c>
    </row>
    <row r="32" spans="1:18" s="45" customFormat="1" ht="15.75" hidden="1">
      <c r="A32" s="193" t="s">
        <v>171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9"/>
    </row>
    <row r="33" spans="1:18" ht="15.75">
      <c r="A33" s="47" t="s">
        <v>475</v>
      </c>
      <c r="B33" s="47" t="s">
        <v>279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>
        <v>240</v>
      </c>
      <c r="N33" s="48"/>
      <c r="O33" s="48">
        <v>322</v>
      </c>
      <c r="P33" s="173">
        <v>562</v>
      </c>
    </row>
    <row r="34" spans="1:18" ht="15.75">
      <c r="A34" s="47" t="s">
        <v>483</v>
      </c>
      <c r="B34" s="47" t="s">
        <v>484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>
        <v>2070</v>
      </c>
      <c r="P34" s="173">
        <v>2070</v>
      </c>
    </row>
    <row r="35" spans="1:18" ht="15.75">
      <c r="A35" s="47" t="s">
        <v>175</v>
      </c>
      <c r="B35" s="47" t="s">
        <v>174</v>
      </c>
      <c r="C35" s="48"/>
      <c r="D35" s="48"/>
      <c r="E35" s="48"/>
      <c r="F35" s="48"/>
      <c r="G35" s="48">
        <v>6406</v>
      </c>
      <c r="H35" s="48"/>
      <c r="I35" s="48"/>
      <c r="J35" s="48"/>
      <c r="K35" s="48"/>
      <c r="L35" s="48">
        <v>20</v>
      </c>
      <c r="M35" s="48">
        <v>100</v>
      </c>
      <c r="N35" s="48"/>
      <c r="O35" s="48">
        <v>149</v>
      </c>
      <c r="P35" s="173">
        <f>SUM(C35:O35)</f>
        <v>6675</v>
      </c>
    </row>
    <row r="36" spans="1:18" ht="15.75">
      <c r="A36" s="47" t="s">
        <v>479</v>
      </c>
      <c r="B36" s="47" t="s">
        <v>480</v>
      </c>
      <c r="C36" s="48"/>
      <c r="D36" s="48"/>
      <c r="E36" s="48"/>
      <c r="F36" s="48"/>
      <c r="G36" s="48"/>
      <c r="H36" s="48"/>
      <c r="I36" s="48"/>
      <c r="J36" s="48"/>
      <c r="K36" s="48">
        <v>2087</v>
      </c>
      <c r="L36" s="48"/>
      <c r="M36" s="48"/>
      <c r="N36" s="48"/>
      <c r="O36" s="48"/>
      <c r="P36" s="173">
        <v>2087</v>
      </c>
    </row>
    <row r="37" spans="1:18" ht="15.75">
      <c r="A37" s="47" t="s">
        <v>476</v>
      </c>
      <c r="B37" s="47" t="s">
        <v>470</v>
      </c>
      <c r="C37" s="48"/>
      <c r="D37" s="48"/>
      <c r="E37" s="48"/>
      <c r="F37" s="48"/>
      <c r="G37" s="48">
        <v>2304</v>
      </c>
      <c r="H37" s="48"/>
      <c r="I37" s="48"/>
      <c r="J37" s="48"/>
      <c r="K37" s="48">
        <v>564</v>
      </c>
      <c r="L37" s="48">
        <v>5</v>
      </c>
      <c r="M37" s="48">
        <v>65</v>
      </c>
      <c r="N37" s="48"/>
      <c r="O37" s="48">
        <v>475</v>
      </c>
      <c r="P37" s="173">
        <v>3413</v>
      </c>
    </row>
    <row r="38" spans="1:18" ht="15.75">
      <c r="A38" s="47" t="s">
        <v>477</v>
      </c>
      <c r="B38" s="47" t="s">
        <v>178</v>
      </c>
      <c r="C38" s="48"/>
      <c r="D38" s="48"/>
      <c r="E38" s="48"/>
      <c r="F38" s="48">
        <v>808</v>
      </c>
      <c r="G38" s="48"/>
      <c r="H38" s="48"/>
      <c r="I38" s="48"/>
      <c r="J38" s="48"/>
      <c r="K38" s="48"/>
      <c r="L38" s="48"/>
      <c r="M38" s="48"/>
      <c r="N38" s="48"/>
      <c r="O38" s="48"/>
      <c r="P38" s="173">
        <v>808</v>
      </c>
    </row>
    <row r="39" spans="1:18" ht="15.75">
      <c r="A39" s="47" t="s">
        <v>567</v>
      </c>
      <c r="B39" s="47" t="s">
        <v>182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>
        <v>296</v>
      </c>
      <c r="P39" s="173">
        <v>296</v>
      </c>
    </row>
    <row r="40" spans="1:18" s="45" customFormat="1" ht="15.75">
      <c r="A40" s="114"/>
      <c r="B40" s="114" t="s">
        <v>280</v>
      </c>
      <c r="C40" s="115"/>
      <c r="D40" s="115"/>
      <c r="E40" s="115"/>
      <c r="F40" s="115">
        <f>SUM(F32:F39)</f>
        <v>808</v>
      </c>
      <c r="G40" s="115">
        <f>SUM(G32:G38)</f>
        <v>8710</v>
      </c>
      <c r="H40" s="115"/>
      <c r="I40" s="115"/>
      <c r="J40" s="115"/>
      <c r="K40" s="115">
        <f>SUM(K32:K39)</f>
        <v>2651</v>
      </c>
      <c r="L40" s="115">
        <f>SUM(L33:L38)</f>
        <v>25</v>
      </c>
      <c r="M40" s="115">
        <f>SUM(M33:M38)</f>
        <v>405</v>
      </c>
      <c r="N40" s="115"/>
      <c r="O40" s="115">
        <f>SUM(O32:O39)</f>
        <v>3312</v>
      </c>
      <c r="P40" s="161">
        <f>SUM(P32:P39)</f>
        <v>15911</v>
      </c>
    </row>
    <row r="41" spans="1:18" ht="15.75" hidden="1">
      <c r="A41" s="47" t="s">
        <v>457</v>
      </c>
      <c r="B41" s="47" t="s">
        <v>455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173"/>
    </row>
    <row r="42" spans="1:18" ht="15.75">
      <c r="A42" s="47" t="s">
        <v>568</v>
      </c>
      <c r="B42" s="47" t="s">
        <v>222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>
        <v>770</v>
      </c>
      <c r="P42" s="173">
        <v>770</v>
      </c>
    </row>
    <row r="43" spans="1:18" ht="15.75">
      <c r="A43" s="47" t="s">
        <v>478</v>
      </c>
      <c r="B43" s="47" t="s">
        <v>454</v>
      </c>
      <c r="C43" s="48"/>
      <c r="D43" s="48"/>
      <c r="E43" s="48"/>
      <c r="F43" s="48"/>
      <c r="G43" s="48"/>
      <c r="H43" s="48"/>
      <c r="I43" s="48">
        <v>200000</v>
      </c>
      <c r="J43" s="48"/>
      <c r="K43" s="48"/>
      <c r="L43" s="48"/>
      <c r="M43" s="48"/>
      <c r="N43" s="48"/>
      <c r="O43" s="48"/>
      <c r="P43" s="173">
        <v>200000</v>
      </c>
    </row>
    <row r="44" spans="1:18" s="116" customFormat="1" ht="15.75">
      <c r="A44" s="160"/>
      <c r="B44" s="166" t="s">
        <v>456</v>
      </c>
      <c r="C44" s="156"/>
      <c r="D44" s="156"/>
      <c r="E44" s="156">
        <f>SUM(E41:E43)</f>
        <v>0</v>
      </c>
      <c r="F44" s="156"/>
      <c r="G44" s="156"/>
      <c r="H44" s="156"/>
      <c r="I44" s="156">
        <v>200000</v>
      </c>
      <c r="J44" s="156"/>
      <c r="K44" s="156"/>
      <c r="L44" s="156"/>
      <c r="M44" s="156"/>
      <c r="N44" s="156"/>
      <c r="O44" s="167">
        <f>SUM(O41:O43)</f>
        <v>770</v>
      </c>
      <c r="P44" s="161">
        <f>SUM(P41:P43)</f>
        <v>200770</v>
      </c>
    </row>
    <row r="45" spans="1:18" s="49" customFormat="1" ht="29.25" customHeight="1">
      <c r="A45" s="153"/>
      <c r="B45" s="153" t="s">
        <v>281</v>
      </c>
      <c r="C45" s="159">
        <f>SUM(+C17+C21+C24+C31+C40+C44)</f>
        <v>50004</v>
      </c>
      <c r="D45" s="159"/>
      <c r="E45" s="159">
        <f>SUM(E17+E21+E24+E31+E40+E44)</f>
        <v>0</v>
      </c>
      <c r="F45" s="159">
        <f>SUM(F22+F31+F40+F44)</f>
        <v>112427</v>
      </c>
      <c r="G45" s="159">
        <f>SUM(G17+G21+G24+G31+G40+G44)</f>
        <v>8710</v>
      </c>
      <c r="H45" s="159">
        <f>SUM(H17+H21+H24+H31+H40+H44)</f>
        <v>792</v>
      </c>
      <c r="I45" s="159">
        <v>200000</v>
      </c>
      <c r="J45" s="159">
        <f>SUM(J17+J21+J24+J31+J40+J44)</f>
        <v>1835</v>
      </c>
      <c r="K45" s="159">
        <f>SUM(K17+K21+K24+K31+K40+K44)</f>
        <v>2651</v>
      </c>
      <c r="L45" s="159">
        <v>25</v>
      </c>
      <c r="M45" s="159">
        <v>405</v>
      </c>
      <c r="N45" s="159"/>
      <c r="O45" s="159">
        <f>SUM(O17+O21+O24+O31+O40+O44)</f>
        <v>6332</v>
      </c>
      <c r="P45" s="161">
        <f>SUM(P22+P31+P40+P44)</f>
        <v>383181</v>
      </c>
      <c r="Q45" s="67"/>
    </row>
    <row r="46" spans="1:18">
      <c r="R46" s="35"/>
    </row>
  </sheetData>
  <mergeCells count="5">
    <mergeCell ref="A4:P4"/>
    <mergeCell ref="A9:A11"/>
    <mergeCell ref="B9:B11"/>
    <mergeCell ref="C9:N9"/>
    <mergeCell ref="P9:P11"/>
  </mergeCells>
  <phoneticPr fontId="29" type="noConversion"/>
  <printOptions horizontalCentered="1"/>
  <pageMargins left="0" right="0" top="0.74803149606299213" bottom="0.74803149606299213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G11" sqref="G11"/>
    </sheetView>
  </sheetViews>
  <sheetFormatPr defaultRowHeight="15"/>
  <cols>
    <col min="1" max="1" width="12.5703125" customWidth="1"/>
    <col min="7" max="8" width="17.42578125" customWidth="1"/>
    <col min="9" max="10" width="15.28515625" customWidth="1"/>
    <col min="11" max="11" width="11.42578125" customWidth="1"/>
    <col min="12" max="12" width="12.7109375" customWidth="1"/>
  </cols>
  <sheetData>
    <row r="1" spans="1:12" ht="66" customHeight="1"/>
    <row r="2" spans="1:12" ht="23.25">
      <c r="A2" s="232" t="s">
        <v>610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2" ht="65.25" customHeight="1">
      <c r="A3" s="233" t="s">
        <v>550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6" spans="1:12">
      <c r="B6" t="s">
        <v>544</v>
      </c>
      <c r="K6" t="s">
        <v>549</v>
      </c>
    </row>
    <row r="7" spans="1:12" ht="4.5" customHeight="1" thickBot="1"/>
    <row r="8" spans="1:12" ht="54" customHeight="1" thickBot="1">
      <c r="A8" s="179" t="s">
        <v>1</v>
      </c>
      <c r="B8" s="228" t="s">
        <v>545</v>
      </c>
      <c r="C8" s="229"/>
      <c r="D8" s="229"/>
      <c r="E8" s="229"/>
      <c r="F8" s="230"/>
      <c r="G8" s="183" t="s">
        <v>552</v>
      </c>
      <c r="H8" s="183" t="s">
        <v>553</v>
      </c>
      <c r="I8" s="183" t="s">
        <v>554</v>
      </c>
      <c r="J8" s="183" t="s">
        <v>553</v>
      </c>
      <c r="K8" s="186" t="s">
        <v>555</v>
      </c>
      <c r="L8" s="186" t="s">
        <v>553</v>
      </c>
    </row>
    <row r="9" spans="1:12">
      <c r="A9" s="182"/>
      <c r="B9" s="176"/>
      <c r="C9" s="176"/>
      <c r="D9" s="176"/>
      <c r="E9" s="176"/>
      <c r="F9" s="176"/>
      <c r="G9" s="180"/>
      <c r="H9" s="180"/>
      <c r="I9" s="180"/>
      <c r="J9" s="180"/>
      <c r="K9" s="180"/>
      <c r="L9" s="180"/>
    </row>
    <row r="10" spans="1:12">
      <c r="A10" s="180" t="s">
        <v>118</v>
      </c>
      <c r="B10" s="176" t="s">
        <v>546</v>
      </c>
      <c r="C10" s="176"/>
      <c r="D10" s="176"/>
      <c r="E10" s="176"/>
      <c r="F10" s="176"/>
      <c r="G10" s="184">
        <v>31098200</v>
      </c>
      <c r="H10" s="184">
        <v>15549100</v>
      </c>
      <c r="I10" s="184">
        <v>47582854</v>
      </c>
      <c r="J10" s="184">
        <v>23791424</v>
      </c>
      <c r="K10" s="184">
        <v>78681054</v>
      </c>
      <c r="L10" s="184">
        <v>39340524</v>
      </c>
    </row>
    <row r="11" spans="1:12">
      <c r="A11" s="180"/>
      <c r="B11" s="178"/>
      <c r="C11" s="176"/>
      <c r="D11" s="176"/>
      <c r="E11" s="176"/>
      <c r="F11" s="176"/>
      <c r="G11" s="180"/>
      <c r="H11" s="180"/>
      <c r="I11" s="180"/>
      <c r="J11" s="180"/>
      <c r="K11" s="180"/>
      <c r="L11" s="180"/>
    </row>
    <row r="12" spans="1:12" ht="15.75" thickBot="1">
      <c r="A12" s="181"/>
      <c r="B12" s="177"/>
      <c r="C12" s="177"/>
      <c r="D12" s="177"/>
      <c r="E12" s="177"/>
      <c r="F12" s="177"/>
      <c r="G12" s="181"/>
      <c r="H12" s="181"/>
      <c r="I12" s="181"/>
      <c r="J12" s="181"/>
      <c r="K12" s="181"/>
      <c r="L12" s="181"/>
    </row>
    <row r="13" spans="1:12">
      <c r="A13" s="176"/>
      <c r="B13" s="231"/>
      <c r="C13" s="231"/>
      <c r="D13" s="231"/>
      <c r="E13" s="231"/>
      <c r="F13" s="231"/>
      <c r="G13" s="176"/>
      <c r="H13" s="176"/>
      <c r="I13" s="176"/>
      <c r="J13" s="176"/>
      <c r="K13" s="176"/>
    </row>
    <row r="14" spans="1:12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</sheetData>
  <mergeCells count="4">
    <mergeCell ref="B8:F8"/>
    <mergeCell ref="B13:F13"/>
    <mergeCell ref="A2:K2"/>
    <mergeCell ref="A3:K3"/>
  </mergeCells>
  <phoneticPr fontId="29" type="noConversion"/>
  <printOptions horizontalCentered="1"/>
  <pageMargins left="0" right="0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1"/>
  <sheetViews>
    <sheetView topLeftCell="A3" workbookViewId="0">
      <selection activeCell="H184" sqref="H184"/>
    </sheetView>
  </sheetViews>
  <sheetFormatPr defaultRowHeight="15"/>
  <cols>
    <col min="1" max="1" width="58.140625" style="70" customWidth="1"/>
    <col min="2" max="2" width="8.5703125" style="70" customWidth="1"/>
    <col min="3" max="3" width="7.140625" style="70" customWidth="1"/>
    <col min="4" max="4" width="7.85546875" style="70" customWidth="1"/>
    <col min="5" max="5" width="8.85546875" style="70" customWidth="1"/>
    <col min="6" max="6" width="7.28515625" style="70" customWidth="1"/>
    <col min="7" max="7" width="7.7109375" style="70" customWidth="1"/>
    <col min="8" max="9" width="7.140625" style="70" customWidth="1"/>
    <col min="10" max="10" width="8.7109375" style="70" customWidth="1"/>
    <col min="11" max="11" width="9.5703125" style="70" customWidth="1"/>
    <col min="12" max="12" width="7.85546875" style="70" customWidth="1"/>
    <col min="13" max="14" width="8" style="70" customWidth="1"/>
    <col min="15" max="15" width="11.7109375" style="70" customWidth="1"/>
    <col min="16" max="16384" width="9.140625" style="70"/>
  </cols>
  <sheetData>
    <row r="1" spans="1:27" hidden="1">
      <c r="A1" s="68" t="s">
        <v>326</v>
      </c>
      <c r="B1" s="69"/>
      <c r="C1" s="69"/>
      <c r="D1" s="69"/>
      <c r="E1" s="69"/>
      <c r="F1" s="69"/>
    </row>
    <row r="2" spans="1:27" ht="21.75" customHeight="1">
      <c r="A2" s="234" t="s">
        <v>467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27" ht="21" customHeight="1">
      <c r="A3" s="236" t="s">
        <v>327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27" hidden="1"/>
    <row r="5" spans="1:27">
      <c r="A5" s="71"/>
      <c r="O5" s="70" t="s">
        <v>551</v>
      </c>
    </row>
    <row r="6" spans="1:27" ht="28.5">
      <c r="A6" s="72" t="s">
        <v>0</v>
      </c>
      <c r="B6" s="73" t="s">
        <v>1</v>
      </c>
      <c r="C6" s="99" t="s">
        <v>328</v>
      </c>
      <c r="D6" s="99" t="s">
        <v>329</v>
      </c>
      <c r="E6" s="99" t="s">
        <v>330</v>
      </c>
      <c r="F6" s="99" t="s">
        <v>331</v>
      </c>
      <c r="G6" s="99" t="s">
        <v>332</v>
      </c>
      <c r="H6" s="99" t="s">
        <v>333</v>
      </c>
      <c r="I6" s="99" t="s">
        <v>334</v>
      </c>
      <c r="J6" s="99" t="s">
        <v>335</v>
      </c>
      <c r="K6" s="99" t="s">
        <v>336</v>
      </c>
      <c r="L6" s="99" t="s">
        <v>337</v>
      </c>
      <c r="M6" s="99" t="s">
        <v>338</v>
      </c>
      <c r="N6" s="99" t="s">
        <v>339</v>
      </c>
      <c r="O6" s="100" t="s">
        <v>340</v>
      </c>
      <c r="P6" s="71"/>
      <c r="Q6" s="71"/>
    </row>
    <row r="7" spans="1:27">
      <c r="A7" s="74" t="s">
        <v>341</v>
      </c>
      <c r="B7" s="75" t="s">
        <v>342</v>
      </c>
      <c r="C7" s="101">
        <v>541</v>
      </c>
      <c r="D7" s="101">
        <v>541</v>
      </c>
      <c r="E7" s="101">
        <v>541</v>
      </c>
      <c r="F7" s="101">
        <v>541</v>
      </c>
      <c r="G7" s="101">
        <v>541</v>
      </c>
      <c r="H7" s="101">
        <v>541</v>
      </c>
      <c r="I7" s="101">
        <v>541</v>
      </c>
      <c r="J7" s="101">
        <v>541</v>
      </c>
      <c r="K7" s="101">
        <v>541</v>
      </c>
      <c r="L7" s="101">
        <v>541</v>
      </c>
      <c r="M7" s="101">
        <v>541</v>
      </c>
      <c r="N7" s="101">
        <v>541</v>
      </c>
      <c r="O7" s="101">
        <f>SUM(C7:N7)</f>
        <v>6492</v>
      </c>
      <c r="P7" s="71"/>
      <c r="Q7" s="71"/>
      <c r="AA7" s="105"/>
    </row>
    <row r="8" spans="1:27" hidden="1">
      <c r="A8" s="74" t="s">
        <v>343</v>
      </c>
      <c r="B8" s="77" t="s">
        <v>344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101"/>
      <c r="P8" s="71"/>
      <c r="Q8" s="71"/>
    </row>
    <row r="9" spans="1:27" hidden="1">
      <c r="A9" s="74" t="s">
        <v>345</v>
      </c>
      <c r="B9" s="77" t="s">
        <v>346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01"/>
      <c r="P9" s="71"/>
      <c r="Q9" s="71"/>
    </row>
    <row r="10" spans="1:27" hidden="1">
      <c r="A10" s="78" t="s">
        <v>347</v>
      </c>
      <c r="B10" s="77" t="s">
        <v>348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101"/>
      <c r="P10" s="71"/>
      <c r="Q10" s="71"/>
    </row>
    <row r="11" spans="1:27" hidden="1">
      <c r="A11" s="78" t="s">
        <v>349</v>
      </c>
      <c r="B11" s="77" t="s">
        <v>350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01"/>
      <c r="P11" s="71"/>
      <c r="Q11" s="71"/>
    </row>
    <row r="12" spans="1:27" hidden="1">
      <c r="A12" s="78" t="s">
        <v>351</v>
      </c>
      <c r="B12" s="77" t="s">
        <v>352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101"/>
      <c r="P12" s="71"/>
      <c r="Q12" s="71"/>
    </row>
    <row r="13" spans="1:27" hidden="1">
      <c r="A13" s="78" t="s">
        <v>353</v>
      </c>
      <c r="B13" s="77" t="s">
        <v>354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101"/>
      <c r="P13" s="71"/>
      <c r="Q13" s="71"/>
    </row>
    <row r="14" spans="1:27" hidden="1">
      <c r="A14" s="79" t="s">
        <v>355</v>
      </c>
      <c r="B14" s="77" t="s">
        <v>356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101"/>
      <c r="P14" s="71"/>
      <c r="Q14" s="71"/>
    </row>
    <row r="15" spans="1:27" hidden="1">
      <c r="A15" s="79" t="s">
        <v>357</v>
      </c>
      <c r="B15" s="77" t="s">
        <v>358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101"/>
      <c r="P15" s="71"/>
      <c r="Q15" s="71"/>
    </row>
    <row r="16" spans="1:27" hidden="1">
      <c r="A16" s="79" t="s">
        <v>359</v>
      </c>
      <c r="B16" s="77" t="s">
        <v>360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101"/>
      <c r="P16" s="71"/>
      <c r="Q16" s="71"/>
    </row>
    <row r="17" spans="1:17" hidden="1">
      <c r="A17" s="79" t="s">
        <v>361</v>
      </c>
      <c r="B17" s="77" t="s">
        <v>362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101"/>
      <c r="P17" s="71"/>
      <c r="Q17" s="71"/>
    </row>
    <row r="18" spans="1:17" hidden="1">
      <c r="A18" s="79" t="s">
        <v>363</v>
      </c>
      <c r="B18" s="77" t="s">
        <v>364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101"/>
      <c r="P18" s="71"/>
      <c r="Q18" s="71"/>
    </row>
    <row r="19" spans="1:17">
      <c r="A19" s="79" t="s">
        <v>536</v>
      </c>
      <c r="B19" s="77" t="s">
        <v>537</v>
      </c>
      <c r="C19" s="76">
        <v>378</v>
      </c>
      <c r="D19" s="76">
        <v>377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101">
        <f>SUM(C19:N19)</f>
        <v>755</v>
      </c>
      <c r="P19" s="71"/>
      <c r="Q19" s="71"/>
    </row>
    <row r="20" spans="1:17" s="83" customFormat="1" ht="14.25">
      <c r="A20" s="80" t="s">
        <v>2</v>
      </c>
      <c r="B20" s="81" t="s">
        <v>3</v>
      </c>
      <c r="C20" s="102">
        <f>SUM(C7:C19)</f>
        <v>919</v>
      </c>
      <c r="D20" s="102">
        <f>SUM(D7:D19)</f>
        <v>918</v>
      </c>
      <c r="E20" s="102">
        <f>SUM(E7:E19)</f>
        <v>541</v>
      </c>
      <c r="F20" s="102">
        <f>SUM(F7:F19)</f>
        <v>541</v>
      </c>
      <c r="G20" s="102">
        <f>SUM(G7:G19)</f>
        <v>541</v>
      </c>
      <c r="H20" s="102">
        <v>541</v>
      </c>
      <c r="I20" s="102">
        <v>541</v>
      </c>
      <c r="J20" s="102">
        <v>541</v>
      </c>
      <c r="K20" s="102">
        <v>541</v>
      </c>
      <c r="L20" s="102">
        <v>541</v>
      </c>
      <c r="M20" s="102">
        <v>541</v>
      </c>
      <c r="N20" s="102">
        <v>541</v>
      </c>
      <c r="O20" s="102">
        <f>SUM(C20:N20)</f>
        <v>7247</v>
      </c>
      <c r="Q20" s="82"/>
    </row>
    <row r="21" spans="1:17">
      <c r="A21" s="79" t="s">
        <v>292</v>
      </c>
      <c r="B21" s="77" t="s">
        <v>365</v>
      </c>
      <c r="C21" s="101">
        <v>284</v>
      </c>
      <c r="D21" s="101">
        <v>284</v>
      </c>
      <c r="E21" s="101">
        <v>285</v>
      </c>
      <c r="F21" s="101">
        <v>284</v>
      </c>
      <c r="G21" s="101">
        <v>284</v>
      </c>
      <c r="H21" s="101">
        <v>285</v>
      </c>
      <c r="I21" s="101">
        <v>284</v>
      </c>
      <c r="J21" s="101">
        <v>284</v>
      </c>
      <c r="K21" s="101">
        <v>285</v>
      </c>
      <c r="L21" s="101">
        <v>284</v>
      </c>
      <c r="M21" s="101">
        <v>284</v>
      </c>
      <c r="N21" s="101">
        <v>284</v>
      </c>
      <c r="O21" s="101">
        <f>SUM(C21:N21)</f>
        <v>3411</v>
      </c>
      <c r="P21" s="71"/>
      <c r="Q21" s="71"/>
    </row>
    <row r="22" spans="1:17" ht="30.75" customHeight="1">
      <c r="A22" s="79" t="s">
        <v>366</v>
      </c>
      <c r="B22" s="77" t="s">
        <v>367</v>
      </c>
      <c r="C22" s="101">
        <v>79</v>
      </c>
      <c r="D22" s="101">
        <v>79</v>
      </c>
      <c r="E22" s="101">
        <v>80</v>
      </c>
      <c r="F22" s="101">
        <v>80</v>
      </c>
      <c r="G22" s="101">
        <v>80</v>
      </c>
      <c r="H22" s="101">
        <v>80</v>
      </c>
      <c r="I22" s="101">
        <v>79</v>
      </c>
      <c r="J22" s="101">
        <v>79</v>
      </c>
      <c r="K22" s="101">
        <v>80</v>
      </c>
      <c r="L22" s="101">
        <v>80</v>
      </c>
      <c r="M22" s="101">
        <v>81</v>
      </c>
      <c r="N22" s="101">
        <v>81</v>
      </c>
      <c r="O22" s="101">
        <f>SUM(C22:N22)</f>
        <v>958</v>
      </c>
      <c r="P22" s="71"/>
      <c r="Q22" s="71"/>
    </row>
    <row r="23" spans="1:17" hidden="1">
      <c r="A23" s="84" t="s">
        <v>368</v>
      </c>
      <c r="B23" s="77" t="s">
        <v>369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71"/>
      <c r="Q23" s="71"/>
    </row>
    <row r="24" spans="1:17" s="83" customFormat="1" ht="14.25">
      <c r="A24" s="85" t="s">
        <v>4</v>
      </c>
      <c r="B24" s="81" t="s">
        <v>5</v>
      </c>
      <c r="C24" s="102">
        <v>363</v>
      </c>
      <c r="D24" s="102">
        <v>363</v>
      </c>
      <c r="E24" s="102">
        <v>365</v>
      </c>
      <c r="F24" s="102">
        <v>364</v>
      </c>
      <c r="G24" s="102">
        <v>364</v>
      </c>
      <c r="H24" s="102">
        <v>365</v>
      </c>
      <c r="I24" s="102">
        <v>363</v>
      </c>
      <c r="J24" s="102">
        <v>363</v>
      </c>
      <c r="K24" s="102">
        <v>365</v>
      </c>
      <c r="L24" s="102">
        <v>364</v>
      </c>
      <c r="M24" s="102">
        <v>365</v>
      </c>
      <c r="N24" s="102">
        <v>365</v>
      </c>
      <c r="O24" s="102">
        <f>SUM(C24:N24)</f>
        <v>4369</v>
      </c>
      <c r="P24" s="105"/>
      <c r="Q24" s="82"/>
    </row>
    <row r="25" spans="1:17" s="83" customFormat="1" ht="14.25">
      <c r="A25" s="80" t="s">
        <v>6</v>
      </c>
      <c r="B25" s="81" t="s">
        <v>7</v>
      </c>
      <c r="C25" s="102">
        <f t="shared" ref="C25:N25" si="0">SUM(C20+C24)</f>
        <v>1282</v>
      </c>
      <c r="D25" s="102">
        <f t="shared" si="0"/>
        <v>1281</v>
      </c>
      <c r="E25" s="102">
        <f t="shared" si="0"/>
        <v>906</v>
      </c>
      <c r="F25" s="102">
        <f t="shared" si="0"/>
        <v>905</v>
      </c>
      <c r="G25" s="102">
        <f t="shared" si="0"/>
        <v>905</v>
      </c>
      <c r="H25" s="102">
        <f t="shared" si="0"/>
        <v>906</v>
      </c>
      <c r="I25" s="102">
        <f t="shared" si="0"/>
        <v>904</v>
      </c>
      <c r="J25" s="102">
        <f t="shared" si="0"/>
        <v>904</v>
      </c>
      <c r="K25" s="102">
        <f t="shared" si="0"/>
        <v>906</v>
      </c>
      <c r="L25" s="102">
        <f t="shared" si="0"/>
        <v>905</v>
      </c>
      <c r="M25" s="102">
        <f t="shared" si="0"/>
        <v>906</v>
      </c>
      <c r="N25" s="102">
        <f t="shared" si="0"/>
        <v>906</v>
      </c>
      <c r="O25" s="102">
        <f>SUM(C25:N25)</f>
        <v>11616</v>
      </c>
      <c r="P25" s="105"/>
      <c r="Q25" s="82"/>
    </row>
    <row r="26" spans="1:17" s="83" customFormat="1" ht="16.5" customHeight="1">
      <c r="A26" s="85" t="s">
        <v>8</v>
      </c>
      <c r="B26" s="81" t="s">
        <v>9</v>
      </c>
      <c r="C26" s="102">
        <v>329</v>
      </c>
      <c r="D26" s="102">
        <v>329</v>
      </c>
      <c r="E26" s="102">
        <v>295</v>
      </c>
      <c r="F26" s="102">
        <v>295</v>
      </c>
      <c r="G26" s="102">
        <v>295</v>
      </c>
      <c r="H26" s="102">
        <v>295</v>
      </c>
      <c r="I26" s="102">
        <v>295</v>
      </c>
      <c r="J26" s="102">
        <v>295</v>
      </c>
      <c r="K26" s="102">
        <v>296</v>
      </c>
      <c r="L26" s="102">
        <v>296</v>
      </c>
      <c r="M26" s="102">
        <v>296</v>
      </c>
      <c r="N26" s="102">
        <v>296</v>
      </c>
      <c r="O26" s="102">
        <f>SUM(C26:N26)</f>
        <v>3612</v>
      </c>
      <c r="P26" s="105"/>
      <c r="Q26" s="82"/>
    </row>
    <row r="27" spans="1:17" hidden="1">
      <c r="A27" s="79" t="s">
        <v>370</v>
      </c>
      <c r="B27" s="77" t="s">
        <v>371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71"/>
      <c r="Q27" s="71"/>
    </row>
    <row r="28" spans="1:17">
      <c r="A28" s="79" t="s">
        <v>538</v>
      </c>
      <c r="B28" s="77" t="s">
        <v>371</v>
      </c>
      <c r="C28" s="101"/>
      <c r="D28" s="101"/>
      <c r="E28" s="101">
        <v>30</v>
      </c>
      <c r="F28" s="101"/>
      <c r="G28" s="101">
        <v>20</v>
      </c>
      <c r="H28" s="101"/>
      <c r="I28" s="101"/>
      <c r="J28" s="101">
        <v>20</v>
      </c>
      <c r="K28" s="101"/>
      <c r="L28" s="101">
        <v>20</v>
      </c>
      <c r="M28" s="101"/>
      <c r="N28" s="101"/>
      <c r="O28" s="101">
        <f>SUM(C28:N28)</f>
        <v>90</v>
      </c>
      <c r="P28" s="71"/>
      <c r="Q28" s="71"/>
    </row>
    <row r="29" spans="1:17">
      <c r="A29" s="79" t="s">
        <v>372</v>
      </c>
      <c r="B29" s="77" t="s">
        <v>373</v>
      </c>
      <c r="C29" s="101">
        <v>510</v>
      </c>
      <c r="D29" s="101">
        <v>510</v>
      </c>
      <c r="E29" s="101">
        <v>500</v>
      </c>
      <c r="F29" s="101">
        <v>550</v>
      </c>
      <c r="G29" s="101">
        <v>605</v>
      </c>
      <c r="H29" s="101">
        <v>605</v>
      </c>
      <c r="I29" s="101">
        <v>590</v>
      </c>
      <c r="J29" s="101">
        <v>550</v>
      </c>
      <c r="K29" s="101">
        <v>540</v>
      </c>
      <c r="L29" s="101">
        <v>540</v>
      </c>
      <c r="M29" s="101">
        <v>540</v>
      </c>
      <c r="N29" s="101">
        <v>540</v>
      </c>
      <c r="O29" s="101">
        <f>SUM(C29:N29)</f>
        <v>6580</v>
      </c>
      <c r="P29" s="71"/>
      <c r="Q29" s="71"/>
    </row>
    <row r="30" spans="1:17" hidden="1">
      <c r="A30" s="79" t="s">
        <v>374</v>
      </c>
      <c r="B30" s="77" t="s">
        <v>375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71"/>
      <c r="Q30" s="71"/>
    </row>
    <row r="31" spans="1:17" s="83" customFormat="1" ht="14.25">
      <c r="A31" s="85" t="s">
        <v>10</v>
      </c>
      <c r="B31" s="81" t="s">
        <v>11</v>
      </c>
      <c r="C31" s="102">
        <v>510</v>
      </c>
      <c r="D31" s="102">
        <v>510</v>
      </c>
      <c r="E31" s="102">
        <v>530</v>
      </c>
      <c r="F31" s="102">
        <v>550</v>
      </c>
      <c r="G31" s="102">
        <v>625</v>
      </c>
      <c r="H31" s="102">
        <v>605</v>
      </c>
      <c r="I31" s="102">
        <v>590</v>
      </c>
      <c r="J31" s="102">
        <v>570</v>
      </c>
      <c r="K31" s="102">
        <v>540</v>
      </c>
      <c r="L31" s="102">
        <v>560</v>
      </c>
      <c r="M31" s="102">
        <v>540</v>
      </c>
      <c r="N31" s="102">
        <v>540</v>
      </c>
      <c r="O31" s="102">
        <f>SUM(C31:N31)</f>
        <v>6670</v>
      </c>
      <c r="P31" s="105"/>
      <c r="Q31" s="82"/>
    </row>
    <row r="32" spans="1:17">
      <c r="A32" s="79" t="s">
        <v>376</v>
      </c>
      <c r="B32" s="77" t="s">
        <v>377</v>
      </c>
      <c r="C32" s="101">
        <v>14</v>
      </c>
      <c r="D32" s="101">
        <v>14</v>
      </c>
      <c r="E32" s="101">
        <v>14</v>
      </c>
      <c r="F32" s="101">
        <v>14</v>
      </c>
      <c r="G32" s="101">
        <v>14</v>
      </c>
      <c r="H32" s="101">
        <v>14</v>
      </c>
      <c r="I32" s="101">
        <v>10</v>
      </c>
      <c r="J32" s="101">
        <v>10</v>
      </c>
      <c r="K32" s="101">
        <v>14</v>
      </c>
      <c r="L32" s="101">
        <v>14</v>
      </c>
      <c r="M32" s="101">
        <v>14</v>
      </c>
      <c r="N32" s="101">
        <v>14</v>
      </c>
      <c r="O32" s="101">
        <f>SUM(C32:N32)</f>
        <v>160</v>
      </c>
      <c r="P32" s="71"/>
      <c r="Q32" s="71"/>
    </row>
    <row r="33" spans="1:17" s="83" customFormat="1" ht="14.25">
      <c r="A33" s="85" t="s">
        <v>12</v>
      </c>
      <c r="B33" s="81" t="s">
        <v>13</v>
      </c>
      <c r="C33" s="102">
        <v>14</v>
      </c>
      <c r="D33" s="102">
        <v>14</v>
      </c>
      <c r="E33" s="102">
        <v>14</v>
      </c>
      <c r="F33" s="102">
        <v>14</v>
      </c>
      <c r="G33" s="102">
        <v>14</v>
      </c>
      <c r="H33" s="102">
        <v>14</v>
      </c>
      <c r="I33" s="102">
        <v>10</v>
      </c>
      <c r="J33" s="102">
        <v>10</v>
      </c>
      <c r="K33" s="102">
        <v>14</v>
      </c>
      <c r="L33" s="102">
        <v>14</v>
      </c>
      <c r="M33" s="102">
        <v>14</v>
      </c>
      <c r="N33" s="102">
        <v>14</v>
      </c>
      <c r="O33" s="102">
        <f>SUM(C33:N33)</f>
        <v>160</v>
      </c>
      <c r="P33" s="105"/>
      <c r="Q33" s="82"/>
    </row>
    <row r="34" spans="1:17">
      <c r="A34" s="79" t="s">
        <v>378</v>
      </c>
      <c r="B34" s="77" t="s">
        <v>379</v>
      </c>
      <c r="C34" s="101">
        <v>450</v>
      </c>
      <c r="D34" s="101">
        <v>450</v>
      </c>
      <c r="E34" s="101">
        <v>450</v>
      </c>
      <c r="F34" s="101">
        <v>450</v>
      </c>
      <c r="G34" s="101">
        <v>445</v>
      </c>
      <c r="H34" s="101">
        <v>350</v>
      </c>
      <c r="I34" s="101">
        <v>350</v>
      </c>
      <c r="J34" s="101">
        <v>350</v>
      </c>
      <c r="K34" s="101">
        <v>350</v>
      </c>
      <c r="L34" s="101">
        <v>450</v>
      </c>
      <c r="M34" s="101">
        <v>450</v>
      </c>
      <c r="N34" s="101">
        <v>450</v>
      </c>
      <c r="O34" s="101">
        <f>SUM(C34:N34)</f>
        <v>4995</v>
      </c>
      <c r="P34" s="71"/>
      <c r="Q34" s="112"/>
    </row>
    <row r="35" spans="1:17" hidden="1">
      <c r="A35" s="79" t="s">
        <v>380</v>
      </c>
      <c r="B35" s="77" t="s">
        <v>381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71"/>
      <c r="Q35" s="71"/>
    </row>
    <row r="36" spans="1:17">
      <c r="A36" s="79" t="s">
        <v>539</v>
      </c>
      <c r="B36" s="77" t="s">
        <v>540</v>
      </c>
      <c r="C36" s="101">
        <v>1410</v>
      </c>
      <c r="D36" s="101">
        <v>1410</v>
      </c>
      <c r="E36" s="101">
        <v>1410</v>
      </c>
      <c r="F36" s="101">
        <v>1410</v>
      </c>
      <c r="G36" s="101">
        <v>1410</v>
      </c>
      <c r="H36" s="101">
        <v>1410</v>
      </c>
      <c r="I36" s="101">
        <v>940</v>
      </c>
      <c r="J36" s="101">
        <v>519</v>
      </c>
      <c r="K36" s="101">
        <v>1410</v>
      </c>
      <c r="L36" s="101">
        <v>1410</v>
      </c>
      <c r="M36" s="101">
        <v>1410</v>
      </c>
      <c r="N36" s="101">
        <v>1410</v>
      </c>
      <c r="O36" s="101">
        <f>SUM(C36:N36)</f>
        <v>15559</v>
      </c>
      <c r="P36" s="71"/>
      <c r="Q36" s="71"/>
    </row>
    <row r="37" spans="1:17">
      <c r="A37" s="79" t="s">
        <v>382</v>
      </c>
      <c r="B37" s="77" t="s">
        <v>383</v>
      </c>
      <c r="C37" s="101">
        <v>420</v>
      </c>
      <c r="D37" s="101">
        <v>380</v>
      </c>
      <c r="E37" s="101">
        <v>410</v>
      </c>
      <c r="F37" s="101">
        <v>390</v>
      </c>
      <c r="G37" s="101">
        <v>500</v>
      </c>
      <c r="H37" s="101">
        <v>758</v>
      </c>
      <c r="I37" s="101">
        <v>759</v>
      </c>
      <c r="J37" s="101">
        <v>760</v>
      </c>
      <c r="K37" s="101">
        <v>520</v>
      </c>
      <c r="L37" s="101">
        <v>480</v>
      </c>
      <c r="M37" s="101">
        <v>450</v>
      </c>
      <c r="N37" s="101">
        <v>380</v>
      </c>
      <c r="O37" s="101">
        <f>SUM(C37:N37)</f>
        <v>6207</v>
      </c>
      <c r="P37" s="71"/>
      <c r="Q37" s="71"/>
    </row>
    <row r="38" spans="1:17" hidden="1">
      <c r="A38" s="86" t="s">
        <v>384</v>
      </c>
      <c r="B38" s="77" t="s">
        <v>385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71"/>
      <c r="Q38" s="71"/>
    </row>
    <row r="39" spans="1:17" hidden="1">
      <c r="A39" s="84" t="s">
        <v>386</v>
      </c>
      <c r="B39" s="77" t="s">
        <v>387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71"/>
      <c r="Q39" s="71"/>
    </row>
    <row r="40" spans="1:17">
      <c r="A40" s="84" t="s">
        <v>384</v>
      </c>
      <c r="B40" s="77" t="s">
        <v>385</v>
      </c>
      <c r="C40" s="101">
        <v>290</v>
      </c>
      <c r="D40" s="101">
        <v>280</v>
      </c>
      <c r="E40" s="101">
        <v>300</v>
      </c>
      <c r="F40" s="101">
        <v>280</v>
      </c>
      <c r="G40" s="101">
        <v>210</v>
      </c>
      <c r="H40" s="101">
        <v>190</v>
      </c>
      <c r="I40" s="101">
        <v>150</v>
      </c>
      <c r="J40" s="101">
        <v>56</v>
      </c>
      <c r="K40" s="101">
        <v>90</v>
      </c>
      <c r="L40" s="101">
        <v>220</v>
      </c>
      <c r="M40" s="101">
        <v>250</v>
      </c>
      <c r="N40" s="101">
        <v>250</v>
      </c>
      <c r="O40" s="101">
        <f>SUM(C40:N40)</f>
        <v>2566</v>
      </c>
      <c r="P40" s="71"/>
      <c r="Q40" s="71"/>
    </row>
    <row r="41" spans="1:17">
      <c r="A41" s="84" t="s">
        <v>386</v>
      </c>
      <c r="B41" s="77" t="s">
        <v>387</v>
      </c>
      <c r="C41" s="101">
        <v>350</v>
      </c>
      <c r="D41" s="101">
        <v>350</v>
      </c>
      <c r="E41" s="101">
        <v>350</v>
      </c>
      <c r="F41" s="101">
        <v>350</v>
      </c>
      <c r="G41" s="101">
        <v>350</v>
      </c>
      <c r="H41" s="101">
        <v>350</v>
      </c>
      <c r="I41" s="101">
        <v>350</v>
      </c>
      <c r="J41" s="101">
        <v>350</v>
      </c>
      <c r="K41" s="101">
        <v>350</v>
      </c>
      <c r="L41" s="101">
        <v>350</v>
      </c>
      <c r="M41" s="101">
        <v>355</v>
      </c>
      <c r="N41" s="101">
        <v>355</v>
      </c>
      <c r="O41" s="101">
        <f>SUM(C41:N41)</f>
        <v>4210</v>
      </c>
      <c r="P41" s="71"/>
      <c r="Q41" s="71"/>
    </row>
    <row r="42" spans="1:17">
      <c r="A42" s="79" t="s">
        <v>388</v>
      </c>
      <c r="B42" s="77" t="s">
        <v>389</v>
      </c>
      <c r="C42" s="101">
        <v>356</v>
      </c>
      <c r="D42" s="101">
        <v>356</v>
      </c>
      <c r="E42" s="101">
        <v>356</v>
      </c>
      <c r="F42" s="101">
        <v>356</v>
      </c>
      <c r="G42" s="101">
        <v>356</v>
      </c>
      <c r="H42" s="101">
        <v>357</v>
      </c>
      <c r="I42" s="101">
        <v>356</v>
      </c>
      <c r="J42" s="101">
        <v>356</v>
      </c>
      <c r="K42" s="101">
        <v>356</v>
      </c>
      <c r="L42" s="101">
        <v>356</v>
      </c>
      <c r="M42" s="101">
        <v>356</v>
      </c>
      <c r="N42" s="101">
        <v>357</v>
      </c>
      <c r="O42" s="101">
        <f>SUM(C42:N42)</f>
        <v>4274</v>
      </c>
      <c r="P42" s="71"/>
      <c r="Q42" s="112"/>
    </row>
    <row r="43" spans="1:17" s="83" customFormat="1" ht="14.25">
      <c r="A43" s="85" t="s">
        <v>14</v>
      </c>
      <c r="B43" s="81" t="s">
        <v>15</v>
      </c>
      <c r="C43" s="102">
        <f t="shared" ref="C43:O43" si="1">SUM(C34:C42)</f>
        <v>3276</v>
      </c>
      <c r="D43" s="102">
        <f t="shared" si="1"/>
        <v>3226</v>
      </c>
      <c r="E43" s="102">
        <f t="shared" si="1"/>
        <v>3276</v>
      </c>
      <c r="F43" s="102">
        <f t="shared" si="1"/>
        <v>3236</v>
      </c>
      <c r="G43" s="102">
        <f t="shared" si="1"/>
        <v>3271</v>
      </c>
      <c r="H43" s="102">
        <f t="shared" si="1"/>
        <v>3415</v>
      </c>
      <c r="I43" s="102">
        <f t="shared" si="1"/>
        <v>2905</v>
      </c>
      <c r="J43" s="102">
        <f t="shared" si="1"/>
        <v>2391</v>
      </c>
      <c r="K43" s="102">
        <f t="shared" si="1"/>
        <v>3076</v>
      </c>
      <c r="L43" s="102">
        <f t="shared" si="1"/>
        <v>3266</v>
      </c>
      <c r="M43" s="102">
        <f t="shared" si="1"/>
        <v>3271</v>
      </c>
      <c r="N43" s="102">
        <f t="shared" si="1"/>
        <v>3202</v>
      </c>
      <c r="O43" s="102">
        <f t="shared" si="1"/>
        <v>37811</v>
      </c>
      <c r="P43" s="105"/>
      <c r="Q43" s="105"/>
    </row>
    <row r="44" spans="1:17" hidden="1">
      <c r="A44" s="79" t="s">
        <v>390</v>
      </c>
      <c r="B44" s="77" t="s">
        <v>391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71"/>
      <c r="Q44" s="71"/>
    </row>
    <row r="45" spans="1:17" hidden="1">
      <c r="A45" s="79" t="s">
        <v>392</v>
      </c>
      <c r="B45" s="77" t="s">
        <v>393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71"/>
      <c r="Q45" s="71"/>
    </row>
    <row r="46" spans="1:17" s="83" customFormat="1" hidden="1">
      <c r="A46" s="85" t="s">
        <v>16</v>
      </c>
      <c r="B46" s="81" t="s">
        <v>17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1"/>
      <c r="P46" s="82"/>
      <c r="Q46" s="82"/>
    </row>
    <row r="47" spans="1:17" s="83" customFormat="1" ht="14.25">
      <c r="A47" s="85" t="s">
        <v>515</v>
      </c>
      <c r="B47" s="81" t="s">
        <v>391</v>
      </c>
      <c r="C47" s="102"/>
      <c r="D47" s="102"/>
      <c r="E47" s="102">
        <v>8</v>
      </c>
      <c r="F47" s="102"/>
      <c r="G47" s="102">
        <v>4</v>
      </c>
      <c r="H47" s="102"/>
      <c r="I47" s="102"/>
      <c r="J47" s="102"/>
      <c r="K47" s="102">
        <v>5</v>
      </c>
      <c r="L47" s="102"/>
      <c r="M47" s="102">
        <v>3</v>
      </c>
      <c r="N47" s="102"/>
      <c r="O47" s="170">
        <v>20</v>
      </c>
      <c r="P47" s="82"/>
      <c r="Q47" s="82"/>
    </row>
    <row r="48" spans="1:17" ht="14.25" customHeight="1">
      <c r="A48" s="79" t="s">
        <v>394</v>
      </c>
      <c r="B48" s="77" t="s">
        <v>395</v>
      </c>
      <c r="C48" s="101">
        <v>1020</v>
      </c>
      <c r="D48" s="101">
        <v>1010</v>
      </c>
      <c r="E48" s="101">
        <v>1020</v>
      </c>
      <c r="F48" s="101">
        <v>1017</v>
      </c>
      <c r="G48" s="101">
        <v>1020</v>
      </c>
      <c r="H48" s="101">
        <v>1090</v>
      </c>
      <c r="I48" s="101">
        <v>855</v>
      </c>
      <c r="J48" s="101">
        <v>840</v>
      </c>
      <c r="K48" s="101">
        <v>980</v>
      </c>
      <c r="L48" s="101">
        <v>1090</v>
      </c>
      <c r="M48" s="101">
        <v>1000</v>
      </c>
      <c r="N48" s="101">
        <v>875</v>
      </c>
      <c r="O48" s="101">
        <f>SUM(C48:N48)</f>
        <v>11817</v>
      </c>
      <c r="P48" s="112"/>
      <c r="Q48" s="71"/>
    </row>
    <row r="49" spans="1:17" hidden="1">
      <c r="A49" s="79" t="s">
        <v>396</v>
      </c>
      <c r="B49" s="77" t="s">
        <v>397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71"/>
      <c r="Q49" s="71"/>
    </row>
    <row r="50" spans="1:17" hidden="1">
      <c r="A50" s="79" t="s">
        <v>398</v>
      </c>
      <c r="B50" s="77" t="s">
        <v>399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71"/>
      <c r="Q50" s="71"/>
    </row>
    <row r="51" spans="1:17">
      <c r="A51" s="79" t="s">
        <v>400</v>
      </c>
      <c r="B51" s="77" t="s">
        <v>401</v>
      </c>
      <c r="C51" s="101"/>
      <c r="D51" s="101">
        <v>50</v>
      </c>
      <c r="E51" s="101"/>
      <c r="F51" s="101">
        <v>50</v>
      </c>
      <c r="G51" s="101"/>
      <c r="H51" s="101">
        <v>50</v>
      </c>
      <c r="I51" s="101"/>
      <c r="J51" s="101">
        <v>50</v>
      </c>
      <c r="K51" s="101"/>
      <c r="L51" s="101">
        <v>50</v>
      </c>
      <c r="M51" s="101"/>
      <c r="N51" s="101">
        <v>50</v>
      </c>
      <c r="O51" s="101">
        <v>300</v>
      </c>
      <c r="P51" s="71"/>
      <c r="Q51" s="71"/>
    </row>
    <row r="52" spans="1:17" s="83" customFormat="1" ht="14.25">
      <c r="A52" s="85" t="s">
        <v>18</v>
      </c>
      <c r="B52" s="81" t="s">
        <v>19</v>
      </c>
      <c r="C52" s="102">
        <v>1020</v>
      </c>
      <c r="D52" s="102">
        <v>1060</v>
      </c>
      <c r="E52" s="102">
        <v>1020</v>
      </c>
      <c r="F52" s="102">
        <v>1067</v>
      </c>
      <c r="G52" s="102">
        <v>1020</v>
      </c>
      <c r="H52" s="102">
        <v>1140</v>
      </c>
      <c r="I52" s="102">
        <v>855</v>
      </c>
      <c r="J52" s="102">
        <v>890</v>
      </c>
      <c r="K52" s="102">
        <v>980</v>
      </c>
      <c r="L52" s="102">
        <v>1140</v>
      </c>
      <c r="M52" s="102">
        <v>1000</v>
      </c>
      <c r="N52" s="102">
        <v>925</v>
      </c>
      <c r="O52" s="102">
        <f>SUM(C52:N52)</f>
        <v>12117</v>
      </c>
      <c r="P52" s="105"/>
      <c r="Q52" s="82"/>
    </row>
    <row r="53" spans="1:17" s="83" customFormat="1" ht="14.25">
      <c r="A53" s="85" t="s">
        <v>543</v>
      </c>
      <c r="B53" s="81" t="s">
        <v>21</v>
      </c>
      <c r="C53" s="102">
        <f t="shared" ref="C53:N53" si="2">SUM(C31+C33+C43+C47+C52)</f>
        <v>4820</v>
      </c>
      <c r="D53" s="102">
        <f t="shared" si="2"/>
        <v>4810</v>
      </c>
      <c r="E53" s="102">
        <f t="shared" si="2"/>
        <v>4848</v>
      </c>
      <c r="F53" s="102">
        <f t="shared" si="2"/>
        <v>4867</v>
      </c>
      <c r="G53" s="102">
        <f t="shared" si="2"/>
        <v>4934</v>
      </c>
      <c r="H53" s="102">
        <f t="shared" si="2"/>
        <v>5174</v>
      </c>
      <c r="I53" s="102">
        <f t="shared" si="2"/>
        <v>4360</v>
      </c>
      <c r="J53" s="102">
        <f t="shared" si="2"/>
        <v>3861</v>
      </c>
      <c r="K53" s="102">
        <f t="shared" si="2"/>
        <v>4615</v>
      </c>
      <c r="L53" s="102">
        <f t="shared" si="2"/>
        <v>4980</v>
      </c>
      <c r="M53" s="102">
        <f t="shared" si="2"/>
        <v>4828</v>
      </c>
      <c r="N53" s="102">
        <f t="shared" si="2"/>
        <v>4681</v>
      </c>
      <c r="O53" s="102">
        <f>SUM(C53:N53)</f>
        <v>56778</v>
      </c>
      <c r="P53" s="105"/>
      <c r="Q53" s="82"/>
    </row>
    <row r="54" spans="1:17" hidden="1">
      <c r="A54" s="87" t="s">
        <v>22</v>
      </c>
      <c r="B54" s="77" t="s">
        <v>23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71"/>
      <c r="Q54" s="71"/>
    </row>
    <row r="55" spans="1:17" hidden="1">
      <c r="A55" s="87" t="s">
        <v>24</v>
      </c>
      <c r="B55" s="77" t="s">
        <v>25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71"/>
      <c r="Q55" s="71"/>
    </row>
    <row r="56" spans="1:17" hidden="1">
      <c r="A56" s="88" t="s">
        <v>26</v>
      </c>
      <c r="B56" s="77" t="s">
        <v>27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71"/>
      <c r="Q56" s="71"/>
    </row>
    <row r="57" spans="1:17" hidden="1">
      <c r="A57" s="88" t="s">
        <v>28</v>
      </c>
      <c r="B57" s="77" t="s">
        <v>29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71"/>
      <c r="Q57" s="71"/>
    </row>
    <row r="58" spans="1:17" hidden="1">
      <c r="A58" s="88" t="s">
        <v>30</v>
      </c>
      <c r="B58" s="77" t="s">
        <v>31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71"/>
      <c r="Q58" s="71"/>
    </row>
    <row r="59" spans="1:17" hidden="1">
      <c r="A59" s="87" t="s">
        <v>32</v>
      </c>
      <c r="B59" s="77" t="s">
        <v>33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71"/>
      <c r="Q59" s="71"/>
    </row>
    <row r="60" spans="1:17" hidden="1">
      <c r="A60" s="87" t="s">
        <v>34</v>
      </c>
      <c r="B60" s="77" t="s">
        <v>35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71"/>
      <c r="Q60" s="71"/>
    </row>
    <row r="61" spans="1:17">
      <c r="A61" s="87" t="s">
        <v>541</v>
      </c>
      <c r="B61" s="77" t="s">
        <v>29</v>
      </c>
      <c r="C61" s="101">
        <v>140</v>
      </c>
      <c r="D61" s="101">
        <v>140</v>
      </c>
      <c r="E61" s="101">
        <v>72</v>
      </c>
      <c r="F61" s="101">
        <v>72</v>
      </c>
      <c r="G61" s="101">
        <v>72</v>
      </c>
      <c r="H61" s="101">
        <v>72</v>
      </c>
      <c r="I61" s="101">
        <v>72</v>
      </c>
      <c r="J61" s="101">
        <v>72</v>
      </c>
      <c r="K61" s="101">
        <v>72</v>
      </c>
      <c r="L61" s="101">
        <v>72</v>
      </c>
      <c r="M61" s="101">
        <v>72</v>
      </c>
      <c r="N61" s="101">
        <v>72</v>
      </c>
      <c r="O61" s="101">
        <f>SUM(C61:N61)</f>
        <v>1000</v>
      </c>
      <c r="P61" s="71"/>
      <c r="Q61" s="71"/>
    </row>
    <row r="62" spans="1:17">
      <c r="A62" s="87" t="s">
        <v>30</v>
      </c>
      <c r="B62" s="77" t="s">
        <v>31</v>
      </c>
      <c r="C62" s="101">
        <v>23</v>
      </c>
      <c r="D62" s="101">
        <v>23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>
        <v>46</v>
      </c>
      <c r="P62" s="71"/>
      <c r="Q62" s="71"/>
    </row>
    <row r="63" spans="1:17">
      <c r="A63" s="87" t="s">
        <v>542</v>
      </c>
      <c r="B63" s="77" t="s">
        <v>33</v>
      </c>
      <c r="C63" s="101">
        <v>25</v>
      </c>
      <c r="D63" s="101">
        <v>25</v>
      </c>
      <c r="E63" s="101">
        <v>25</v>
      </c>
      <c r="F63" s="101">
        <v>25</v>
      </c>
      <c r="G63" s="101">
        <v>25</v>
      </c>
      <c r="H63" s="101">
        <v>25</v>
      </c>
      <c r="I63" s="101">
        <v>25</v>
      </c>
      <c r="J63" s="101">
        <v>25</v>
      </c>
      <c r="K63" s="101">
        <v>25</v>
      </c>
      <c r="L63" s="101">
        <v>25</v>
      </c>
      <c r="M63" s="101">
        <v>25</v>
      </c>
      <c r="N63" s="101">
        <v>25</v>
      </c>
      <c r="O63" s="101">
        <f>SUM(C63:N63)</f>
        <v>300</v>
      </c>
      <c r="P63" s="71"/>
      <c r="Q63" s="71"/>
    </row>
    <row r="64" spans="1:17">
      <c r="A64" s="87" t="s">
        <v>36</v>
      </c>
      <c r="B64" s="77" t="s">
        <v>37</v>
      </c>
      <c r="C64" s="101">
        <v>120</v>
      </c>
      <c r="D64" s="101">
        <v>120</v>
      </c>
      <c r="E64" s="101">
        <v>120</v>
      </c>
      <c r="F64" s="101">
        <v>120</v>
      </c>
      <c r="G64" s="101">
        <v>120</v>
      </c>
      <c r="H64" s="101">
        <v>110</v>
      </c>
      <c r="I64" s="101">
        <v>80</v>
      </c>
      <c r="J64" s="101">
        <v>70</v>
      </c>
      <c r="K64" s="101">
        <v>1700</v>
      </c>
      <c r="L64" s="101">
        <v>120</v>
      </c>
      <c r="M64" s="101">
        <v>120</v>
      </c>
      <c r="N64" s="101">
        <v>120</v>
      </c>
      <c r="O64" s="101">
        <f>SUM(C64:N64)</f>
        <v>2920</v>
      </c>
      <c r="P64" s="71"/>
      <c r="Q64" s="71"/>
    </row>
    <row r="65" spans="1:17" s="83" customFormat="1" ht="14.25">
      <c r="A65" s="89" t="s">
        <v>38</v>
      </c>
      <c r="B65" s="81" t="s">
        <v>39</v>
      </c>
      <c r="C65" s="102">
        <f t="shared" ref="C65:N65" si="3">SUM(C61:C64)</f>
        <v>308</v>
      </c>
      <c r="D65" s="102">
        <f t="shared" si="3"/>
        <v>308</v>
      </c>
      <c r="E65" s="102">
        <f t="shared" si="3"/>
        <v>217</v>
      </c>
      <c r="F65" s="102">
        <f t="shared" si="3"/>
        <v>217</v>
      </c>
      <c r="G65" s="102">
        <f t="shared" si="3"/>
        <v>217</v>
      </c>
      <c r="H65" s="102">
        <f t="shared" si="3"/>
        <v>207</v>
      </c>
      <c r="I65" s="102">
        <f t="shared" si="3"/>
        <v>177</v>
      </c>
      <c r="J65" s="102">
        <f t="shared" si="3"/>
        <v>167</v>
      </c>
      <c r="K65" s="102">
        <f t="shared" si="3"/>
        <v>1797</v>
      </c>
      <c r="L65" s="102">
        <f t="shared" si="3"/>
        <v>217</v>
      </c>
      <c r="M65" s="102">
        <f t="shared" si="3"/>
        <v>217</v>
      </c>
      <c r="N65" s="102">
        <f t="shared" si="3"/>
        <v>217</v>
      </c>
      <c r="O65" s="102">
        <f>SUM(C65:N65)</f>
        <v>4266</v>
      </c>
      <c r="P65" s="82"/>
      <c r="Q65" s="82"/>
    </row>
    <row r="66" spans="1:17" hidden="1">
      <c r="A66" s="90" t="s">
        <v>40</v>
      </c>
      <c r="B66" s="77" t="s">
        <v>41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71"/>
      <c r="Q66" s="71"/>
    </row>
    <row r="67" spans="1:17" hidden="1">
      <c r="A67" s="90" t="s">
        <v>42</v>
      </c>
      <c r="B67" s="77" t="s">
        <v>43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71"/>
      <c r="Q67" s="71"/>
    </row>
    <row r="68" spans="1:17" ht="30" hidden="1">
      <c r="A68" s="90" t="s">
        <v>44</v>
      </c>
      <c r="B68" s="77" t="s">
        <v>45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71"/>
      <c r="Q68" s="71"/>
    </row>
    <row r="69" spans="1:17" ht="30" hidden="1">
      <c r="A69" s="90" t="s">
        <v>46</v>
      </c>
      <c r="B69" s="77" t="s">
        <v>47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71"/>
      <c r="Q69" s="71"/>
    </row>
    <row r="70" spans="1:17">
      <c r="A70" s="90" t="s">
        <v>48</v>
      </c>
      <c r="B70" s="77" t="s">
        <v>49</v>
      </c>
      <c r="C70" s="101">
        <v>1421</v>
      </c>
      <c r="D70" s="101">
        <v>1421</v>
      </c>
      <c r="E70" s="101">
        <v>1421</v>
      </c>
      <c r="F70" s="101">
        <v>1421</v>
      </c>
      <c r="G70" s="101">
        <v>1421</v>
      </c>
      <c r="H70" s="101">
        <v>1421</v>
      </c>
      <c r="I70" s="101">
        <v>1421</v>
      </c>
      <c r="J70" s="101">
        <v>1421</v>
      </c>
      <c r="K70" s="101">
        <v>1421</v>
      </c>
      <c r="L70" s="101">
        <v>1421</v>
      </c>
      <c r="M70" s="101">
        <v>1421</v>
      </c>
      <c r="N70" s="101">
        <v>1421</v>
      </c>
      <c r="O70" s="101">
        <f>SUM(C70:N70)</f>
        <v>17052</v>
      </c>
      <c r="P70" s="71"/>
      <c r="Q70" s="71"/>
    </row>
    <row r="71" spans="1:17" ht="30" hidden="1">
      <c r="A71" s="90" t="s">
        <v>50</v>
      </c>
      <c r="B71" s="77" t="s">
        <v>51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71"/>
      <c r="Q71" s="71"/>
    </row>
    <row r="72" spans="1:17" ht="30" hidden="1">
      <c r="A72" s="90" t="s">
        <v>52</v>
      </c>
      <c r="B72" s="77" t="s">
        <v>53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71"/>
      <c r="Q72" s="71"/>
    </row>
    <row r="73" spans="1:17" hidden="1">
      <c r="A73" s="90" t="s">
        <v>54</v>
      </c>
      <c r="B73" s="77" t="s">
        <v>55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71"/>
      <c r="Q73" s="71"/>
    </row>
    <row r="74" spans="1:17" hidden="1">
      <c r="A74" s="91" t="s">
        <v>56</v>
      </c>
      <c r="B74" s="77" t="s">
        <v>57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71"/>
      <c r="Q74" s="71"/>
    </row>
    <row r="75" spans="1:17">
      <c r="A75" s="90" t="s">
        <v>58</v>
      </c>
      <c r="B75" s="77" t="s">
        <v>59</v>
      </c>
      <c r="C75" s="101">
        <v>3764</v>
      </c>
      <c r="D75" s="101">
        <v>3764</v>
      </c>
      <c r="E75" s="101">
        <v>3764</v>
      </c>
      <c r="F75" s="101">
        <v>3764</v>
      </c>
      <c r="G75" s="101">
        <v>3764</v>
      </c>
      <c r="H75" s="101">
        <v>3764</v>
      </c>
      <c r="I75" s="101">
        <v>3764</v>
      </c>
      <c r="J75" s="101">
        <v>3764</v>
      </c>
      <c r="K75" s="101">
        <v>3764</v>
      </c>
      <c r="L75" s="101">
        <v>3764</v>
      </c>
      <c r="M75" s="101">
        <v>3764</v>
      </c>
      <c r="N75" s="101">
        <v>3764</v>
      </c>
      <c r="O75" s="101">
        <f>SUM(C75:N75)</f>
        <v>45168</v>
      </c>
      <c r="P75" s="71"/>
      <c r="Q75" s="71"/>
    </row>
    <row r="76" spans="1:17">
      <c r="A76" s="91" t="s">
        <v>60</v>
      </c>
      <c r="B76" s="77" t="s">
        <v>61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>
        <v>15699</v>
      </c>
      <c r="O76" s="101">
        <v>15699</v>
      </c>
      <c r="P76" s="71"/>
      <c r="Q76" s="71"/>
    </row>
    <row r="77" spans="1:17" hidden="1">
      <c r="A77" s="91" t="s">
        <v>62</v>
      </c>
      <c r="B77" s="77" t="s">
        <v>61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71"/>
      <c r="Q77" s="71"/>
    </row>
    <row r="78" spans="1:17" s="83" customFormat="1" ht="14.25">
      <c r="A78" s="89" t="s">
        <v>63</v>
      </c>
      <c r="B78" s="81" t="s">
        <v>64</v>
      </c>
      <c r="C78" s="102">
        <f t="shared" ref="C78:N78" si="4">SUM(C70:C76)</f>
        <v>5185</v>
      </c>
      <c r="D78" s="102">
        <f t="shared" si="4"/>
        <v>5185</v>
      </c>
      <c r="E78" s="102">
        <f t="shared" si="4"/>
        <v>5185</v>
      </c>
      <c r="F78" s="102">
        <f t="shared" si="4"/>
        <v>5185</v>
      </c>
      <c r="G78" s="102">
        <f t="shared" si="4"/>
        <v>5185</v>
      </c>
      <c r="H78" s="102">
        <f t="shared" si="4"/>
        <v>5185</v>
      </c>
      <c r="I78" s="102">
        <f t="shared" si="4"/>
        <v>5185</v>
      </c>
      <c r="J78" s="102">
        <f t="shared" si="4"/>
        <v>5185</v>
      </c>
      <c r="K78" s="102">
        <f t="shared" si="4"/>
        <v>5185</v>
      </c>
      <c r="L78" s="102">
        <f t="shared" si="4"/>
        <v>5185</v>
      </c>
      <c r="M78" s="102">
        <f t="shared" si="4"/>
        <v>5185</v>
      </c>
      <c r="N78" s="102">
        <f t="shared" si="4"/>
        <v>20884</v>
      </c>
      <c r="O78" s="102">
        <f>SUM(C78:N78)</f>
        <v>77919</v>
      </c>
      <c r="P78" s="82"/>
      <c r="Q78" s="82"/>
    </row>
    <row r="79" spans="1:17" s="93" customFormat="1">
      <c r="A79" s="21" t="s">
        <v>65</v>
      </c>
      <c r="B79" s="20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101">
        <f>SUM(O25+O26+O53+O65+O78)</f>
        <v>154191</v>
      </c>
      <c r="P79" s="92"/>
      <c r="Q79" s="92"/>
    </row>
    <row r="80" spans="1:17" hidden="1">
      <c r="A80" s="128" t="s">
        <v>66</v>
      </c>
      <c r="B80" s="129" t="s">
        <v>67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>
        <f>SUM(C80:N80)</f>
        <v>0</v>
      </c>
      <c r="P80" s="71"/>
      <c r="Q80" s="71"/>
    </row>
    <row r="81" spans="1:17" ht="32.25" hidden="1" customHeight="1">
      <c r="A81" s="131"/>
      <c r="B81" s="132"/>
      <c r="C81" s="133"/>
      <c r="D81" s="133"/>
      <c r="E81" s="133"/>
      <c r="F81" s="133"/>
      <c r="G81" s="174"/>
      <c r="H81" s="133"/>
      <c r="I81" s="133"/>
      <c r="J81" s="133"/>
      <c r="K81" s="133"/>
      <c r="L81" s="133"/>
      <c r="M81" s="133"/>
      <c r="N81" s="133"/>
      <c r="O81" s="133"/>
      <c r="P81" s="71"/>
      <c r="Q81" s="71"/>
    </row>
    <row r="82" spans="1:17" ht="28.5" hidden="1">
      <c r="A82" s="72" t="s">
        <v>0</v>
      </c>
      <c r="B82" s="73" t="s">
        <v>1</v>
      </c>
      <c r="C82" s="99" t="s">
        <v>328</v>
      </c>
      <c r="D82" s="99" t="s">
        <v>329</v>
      </c>
      <c r="E82" s="99" t="s">
        <v>330</v>
      </c>
      <c r="F82" s="99" t="s">
        <v>331</v>
      </c>
      <c r="G82" s="99" t="s">
        <v>332</v>
      </c>
      <c r="H82" s="99" t="s">
        <v>333</v>
      </c>
      <c r="I82" s="99" t="s">
        <v>334</v>
      </c>
      <c r="J82" s="99" t="s">
        <v>335</v>
      </c>
      <c r="K82" s="99" t="s">
        <v>336</v>
      </c>
      <c r="L82" s="99" t="s">
        <v>337</v>
      </c>
      <c r="M82" s="99" t="s">
        <v>338</v>
      </c>
      <c r="N82" s="99" t="s">
        <v>339</v>
      </c>
      <c r="O82" s="100" t="s">
        <v>340</v>
      </c>
      <c r="P82" s="71"/>
      <c r="Q82" s="71"/>
    </row>
    <row r="83" spans="1:17">
      <c r="A83" s="94" t="s">
        <v>68</v>
      </c>
      <c r="B83" s="77" t="s">
        <v>69</v>
      </c>
      <c r="C83" s="101"/>
      <c r="D83" s="101"/>
      <c r="E83" s="101"/>
      <c r="F83" s="101"/>
      <c r="G83" s="101">
        <v>26700</v>
      </c>
      <c r="H83" s="101"/>
      <c r="I83" s="101">
        <v>48000</v>
      </c>
      <c r="J83" s="101">
        <v>25000</v>
      </c>
      <c r="K83" s="101">
        <v>23000</v>
      </c>
      <c r="L83" s="101">
        <v>11048</v>
      </c>
      <c r="M83" s="101"/>
      <c r="N83" s="101"/>
      <c r="O83" s="101">
        <f>SUM(C83:N83)</f>
        <v>133748</v>
      </c>
      <c r="P83" s="71"/>
      <c r="Q83" s="71"/>
    </row>
    <row r="84" spans="1:17" hidden="1">
      <c r="A84" s="94" t="s">
        <v>70</v>
      </c>
      <c r="B84" s="77" t="s">
        <v>71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71"/>
      <c r="Q84" s="71"/>
    </row>
    <row r="85" spans="1:17" hidden="1">
      <c r="A85" s="94" t="s">
        <v>72</v>
      </c>
      <c r="B85" s="77" t="s">
        <v>73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71"/>
      <c r="Q85" s="71"/>
    </row>
    <row r="86" spans="1:17" hidden="1">
      <c r="A86" s="84" t="s">
        <v>74</v>
      </c>
      <c r="B86" s="77" t="s">
        <v>75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71"/>
      <c r="Q86" s="71"/>
    </row>
    <row r="87" spans="1:17" hidden="1">
      <c r="A87" s="84" t="s">
        <v>76</v>
      </c>
      <c r="B87" s="77" t="s">
        <v>77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71"/>
      <c r="Q87" s="71"/>
    </row>
    <row r="88" spans="1:17">
      <c r="A88" s="84" t="s">
        <v>78</v>
      </c>
      <c r="B88" s="77" t="s">
        <v>79</v>
      </c>
      <c r="C88" s="101"/>
      <c r="D88" s="101"/>
      <c r="E88" s="101"/>
      <c r="F88" s="101"/>
      <c r="G88" s="101">
        <v>7210</v>
      </c>
      <c r="H88" s="101"/>
      <c r="I88" s="101">
        <v>12960</v>
      </c>
      <c r="J88" s="101">
        <v>6750</v>
      </c>
      <c r="K88" s="101">
        <v>6210</v>
      </c>
      <c r="L88" s="101">
        <v>2983</v>
      </c>
      <c r="M88" s="101"/>
      <c r="N88" s="101"/>
      <c r="O88" s="101">
        <f>SUM(C88:N88)</f>
        <v>36113</v>
      </c>
      <c r="P88" s="71"/>
      <c r="Q88" s="71"/>
    </row>
    <row r="89" spans="1:17" s="83" customFormat="1" ht="14.25">
      <c r="A89" s="95" t="s">
        <v>80</v>
      </c>
      <c r="B89" s="81" t="s">
        <v>81</v>
      </c>
      <c r="C89" s="102"/>
      <c r="D89" s="102"/>
      <c r="E89" s="102"/>
      <c r="F89" s="102"/>
      <c r="G89" s="102">
        <f>SUM(G83:G88)</f>
        <v>33910</v>
      </c>
      <c r="H89" s="102"/>
      <c r="I89" s="102">
        <f>SUM(I83:I88)</f>
        <v>60960</v>
      </c>
      <c r="J89" s="102">
        <f>SUM(J83:J88)</f>
        <v>31750</v>
      </c>
      <c r="K89" s="102">
        <f>SUM(K83:K88)</f>
        <v>29210</v>
      </c>
      <c r="L89" s="102">
        <f>SUM(L83:L88)</f>
        <v>14031</v>
      </c>
      <c r="M89" s="102"/>
      <c r="N89" s="102"/>
      <c r="O89" s="102">
        <f>SUM(C89:N89)</f>
        <v>169861</v>
      </c>
      <c r="P89" s="82"/>
      <c r="Q89" s="82"/>
    </row>
    <row r="90" spans="1:17" hidden="1">
      <c r="A90" s="87" t="s">
        <v>82</v>
      </c>
      <c r="B90" s="77" t="s">
        <v>83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71"/>
      <c r="Q90" s="71"/>
    </row>
    <row r="91" spans="1:17" hidden="1">
      <c r="A91" s="87" t="s">
        <v>84</v>
      </c>
      <c r="B91" s="77" t="s">
        <v>85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71"/>
      <c r="Q91" s="71"/>
    </row>
    <row r="92" spans="1:17">
      <c r="A92" s="87" t="s">
        <v>463</v>
      </c>
      <c r="B92" s="77" t="s">
        <v>83</v>
      </c>
      <c r="C92" s="101"/>
      <c r="D92" s="101"/>
      <c r="E92" s="101"/>
      <c r="F92" s="101"/>
      <c r="G92" s="101"/>
      <c r="H92" s="101">
        <v>35000</v>
      </c>
      <c r="I92" s="101"/>
      <c r="J92" s="101">
        <v>30280</v>
      </c>
      <c r="K92" s="101">
        <v>23000</v>
      </c>
      <c r="L92" s="101">
        <v>20000</v>
      </c>
      <c r="M92" s="101">
        <v>12727</v>
      </c>
      <c r="N92" s="101"/>
      <c r="O92" s="101">
        <f>SUM(C92:N92)</f>
        <v>121007</v>
      </c>
      <c r="P92" s="71"/>
      <c r="Q92" s="71"/>
    </row>
    <row r="93" spans="1:17">
      <c r="A93" s="87" t="s">
        <v>86</v>
      </c>
      <c r="B93" s="77" t="s">
        <v>87</v>
      </c>
      <c r="C93" s="101"/>
      <c r="D93" s="101"/>
      <c r="E93" s="101"/>
      <c r="F93" s="101"/>
      <c r="G93" s="101"/>
      <c r="H93" s="101">
        <v>9450</v>
      </c>
      <c r="I93" s="101"/>
      <c r="J93" s="101">
        <v>8176</v>
      </c>
      <c r="K93" s="101">
        <v>6210</v>
      </c>
      <c r="L93" s="101">
        <v>5400</v>
      </c>
      <c r="M93" s="101">
        <v>3436</v>
      </c>
      <c r="N93" s="101"/>
      <c r="O93" s="101">
        <f>SUM(C93:N93)</f>
        <v>32672</v>
      </c>
      <c r="P93" s="71"/>
      <c r="Q93" s="71"/>
    </row>
    <row r="94" spans="1:17" s="83" customFormat="1" ht="14.25">
      <c r="A94" s="89">
        <v>15559</v>
      </c>
      <c r="B94" s="81" t="s">
        <v>89</v>
      </c>
      <c r="C94" s="102"/>
      <c r="D94" s="102"/>
      <c r="E94" s="102"/>
      <c r="F94" s="102"/>
      <c r="G94" s="102"/>
      <c r="H94" s="102">
        <f>SUM(H92:H93)</f>
        <v>44450</v>
      </c>
      <c r="I94" s="102"/>
      <c r="J94" s="102">
        <f>SUM(J92:J93)</f>
        <v>38456</v>
      </c>
      <c r="K94" s="102">
        <f>SUM(K92:K93)</f>
        <v>29210</v>
      </c>
      <c r="L94" s="102">
        <f>SUM(L92:L93)</f>
        <v>25400</v>
      </c>
      <c r="M94" s="102">
        <f>SUM(M92:M93)</f>
        <v>16163</v>
      </c>
      <c r="N94" s="102"/>
      <c r="O94" s="102">
        <f>SUM(C94:N94)</f>
        <v>153679</v>
      </c>
      <c r="P94" s="82"/>
      <c r="Q94" s="82"/>
    </row>
    <row r="95" spans="1:17" ht="20.25" hidden="1" customHeight="1">
      <c r="A95" s="87" t="s">
        <v>90</v>
      </c>
      <c r="B95" s="77" t="s">
        <v>91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71"/>
      <c r="Q95" s="71"/>
    </row>
    <row r="96" spans="1:17" ht="18.75" hidden="1" customHeight="1">
      <c r="A96" s="87" t="s">
        <v>92</v>
      </c>
      <c r="B96" s="77" t="s">
        <v>93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71"/>
      <c r="Q96" s="71"/>
    </row>
    <row r="97" spans="1:17" ht="21.75" hidden="1" customHeight="1">
      <c r="A97" s="87" t="s">
        <v>94</v>
      </c>
      <c r="B97" s="77" t="s">
        <v>95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71"/>
      <c r="Q97" s="71"/>
    </row>
    <row r="98" spans="1:17" hidden="1">
      <c r="A98" s="87" t="s">
        <v>96</v>
      </c>
      <c r="B98" s="77" t="s">
        <v>97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71"/>
      <c r="Q98" s="71"/>
    </row>
    <row r="99" spans="1:17" ht="30" hidden="1">
      <c r="A99" s="87" t="s">
        <v>98</v>
      </c>
      <c r="B99" s="77" t="s">
        <v>99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71"/>
      <c r="Q99" s="71"/>
    </row>
    <row r="100" spans="1:17" ht="30" hidden="1">
      <c r="A100" s="87" t="s">
        <v>100</v>
      </c>
      <c r="B100" s="77" t="s">
        <v>101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71"/>
      <c r="Q100" s="71"/>
    </row>
    <row r="101" spans="1:17">
      <c r="A101" s="87" t="s">
        <v>102</v>
      </c>
      <c r="B101" s="77" t="s">
        <v>103</v>
      </c>
      <c r="C101" s="101"/>
      <c r="D101" s="101"/>
      <c r="E101" s="101"/>
      <c r="F101" s="101"/>
      <c r="G101" s="101"/>
      <c r="H101" s="101">
        <v>300</v>
      </c>
      <c r="I101" s="101"/>
      <c r="J101" s="101"/>
      <c r="K101" s="101"/>
      <c r="L101" s="101">
        <v>300</v>
      </c>
      <c r="M101" s="101"/>
      <c r="N101" s="101"/>
      <c r="O101" s="101">
        <v>600</v>
      </c>
      <c r="P101" s="71"/>
      <c r="Q101" s="71"/>
    </row>
    <row r="102" spans="1:17" hidden="1">
      <c r="A102" s="87" t="s">
        <v>104</v>
      </c>
      <c r="B102" s="77" t="s">
        <v>105</v>
      </c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71"/>
      <c r="Q102" s="71"/>
    </row>
    <row r="103" spans="1:17" s="83" customFormat="1" ht="14.25">
      <c r="A103" s="89" t="s">
        <v>106</v>
      </c>
      <c r="B103" s="81" t="s">
        <v>107</v>
      </c>
      <c r="C103" s="102"/>
      <c r="D103" s="102"/>
      <c r="E103" s="102"/>
      <c r="F103" s="102"/>
      <c r="G103" s="102"/>
      <c r="H103" s="102">
        <v>300</v>
      </c>
      <c r="I103" s="102"/>
      <c r="J103" s="102"/>
      <c r="K103" s="102"/>
      <c r="L103" s="102">
        <v>300</v>
      </c>
      <c r="M103" s="102"/>
      <c r="N103" s="102"/>
      <c r="O103" s="102">
        <f>SUM(C103:N103)</f>
        <v>600</v>
      </c>
      <c r="P103" s="82"/>
      <c r="Q103" s="82"/>
    </row>
    <row r="104" spans="1:17" s="93" customFormat="1">
      <c r="A104" s="21" t="s">
        <v>108</v>
      </c>
      <c r="B104" s="20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01">
        <f>SUM(O89+O94+O103)</f>
        <v>324140</v>
      </c>
      <c r="P104" s="92"/>
      <c r="Q104" s="92"/>
    </row>
    <row r="105" spans="1:17" s="97" customFormat="1" ht="14.25">
      <c r="A105" s="25" t="s">
        <v>109</v>
      </c>
      <c r="B105" s="11" t="s">
        <v>110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70">
        <f>SUM(O79+O104)</f>
        <v>478331</v>
      </c>
      <c r="P105" s="104"/>
      <c r="Q105" s="96"/>
    </row>
    <row r="106" spans="1:17" s="1" customFormat="1" hidden="1">
      <c r="A106" s="88" t="s">
        <v>402</v>
      </c>
      <c r="B106" s="86" t="s">
        <v>403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01"/>
      <c r="P106" s="3"/>
      <c r="Q106" s="3"/>
    </row>
    <row r="107" spans="1:17" s="1" customFormat="1" ht="30" hidden="1">
      <c r="A107" s="88" t="s">
        <v>404</v>
      </c>
      <c r="B107" s="86" t="s">
        <v>405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01"/>
      <c r="P107" s="3"/>
      <c r="Q107" s="3"/>
    </row>
    <row r="108" spans="1:17" s="1" customFormat="1" hidden="1">
      <c r="A108" s="98" t="s">
        <v>406</v>
      </c>
      <c r="B108" s="86" t="s">
        <v>407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01"/>
      <c r="P108" s="3"/>
      <c r="Q108" s="3"/>
    </row>
    <row r="109" spans="1:17" s="1" customFormat="1" hidden="1">
      <c r="A109" s="98" t="s">
        <v>408</v>
      </c>
      <c r="B109" s="86" t="s">
        <v>409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01"/>
      <c r="P109" s="3"/>
      <c r="Q109" s="3"/>
    </row>
    <row r="110" spans="1:17" s="1" customFormat="1" hidden="1">
      <c r="A110" s="88" t="s">
        <v>410</v>
      </c>
      <c r="B110" s="86" t="s">
        <v>411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01"/>
      <c r="P110" s="3"/>
      <c r="Q110" s="3"/>
    </row>
    <row r="111" spans="1:17" s="1" customFormat="1" hidden="1">
      <c r="A111" s="88" t="s">
        <v>412</v>
      </c>
      <c r="B111" s="86" t="s">
        <v>413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1"/>
      <c r="P111" s="3"/>
      <c r="Q111" s="3"/>
    </row>
    <row r="112" spans="1:17" s="1" customFormat="1" hidden="1">
      <c r="A112" s="31" t="s">
        <v>111</v>
      </c>
      <c r="B112" s="14" t="s">
        <v>112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01"/>
      <c r="P112" s="3"/>
      <c r="Q112" s="3"/>
    </row>
    <row r="113" spans="1:17" s="1" customFormat="1" hidden="1">
      <c r="A113" s="98" t="s">
        <v>113</v>
      </c>
      <c r="B113" s="86" t="s">
        <v>114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01"/>
      <c r="P113" s="3"/>
      <c r="Q113" s="3"/>
    </row>
    <row r="114" spans="1:17" s="1" customFormat="1" hidden="1">
      <c r="A114" s="98" t="s">
        <v>115</v>
      </c>
      <c r="B114" s="86" t="s">
        <v>116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01"/>
      <c r="P114" s="3"/>
      <c r="Q114" s="3"/>
    </row>
    <row r="115" spans="1:17" s="1" customFormat="1" hidden="1">
      <c r="A115" s="31" t="s">
        <v>117</v>
      </c>
      <c r="B115" s="14" t="s">
        <v>118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01"/>
      <c r="P115" s="3"/>
      <c r="Q115" s="3"/>
    </row>
    <row r="116" spans="1:17" s="1" customFormat="1" hidden="1">
      <c r="A116" s="98" t="s">
        <v>119</v>
      </c>
      <c r="B116" s="86" t="s">
        <v>120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01"/>
      <c r="P116" s="3"/>
      <c r="Q116" s="3"/>
    </row>
    <row r="117" spans="1:17" s="1" customFormat="1" hidden="1">
      <c r="A117" s="98" t="s">
        <v>121</v>
      </c>
      <c r="B117" s="86" t="s">
        <v>122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01"/>
      <c r="P117" s="3"/>
      <c r="Q117" s="3"/>
    </row>
    <row r="118" spans="1:17" s="1" customFormat="1" hidden="1">
      <c r="A118" s="98" t="s">
        <v>123</v>
      </c>
      <c r="B118" s="86" t="s">
        <v>124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01"/>
      <c r="P118" s="3"/>
      <c r="Q118" s="3"/>
    </row>
    <row r="119" spans="1:17" s="1" customFormat="1" hidden="1">
      <c r="A119" s="31" t="s">
        <v>125</v>
      </c>
      <c r="B119" s="14" t="s">
        <v>126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01"/>
      <c r="P119" s="3"/>
      <c r="Q119" s="3"/>
    </row>
    <row r="120" spans="1:17" s="1" customFormat="1" hidden="1">
      <c r="A120" s="98" t="s">
        <v>127</v>
      </c>
      <c r="B120" s="86" t="s">
        <v>128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01"/>
      <c r="P120" s="3"/>
      <c r="Q120" s="3"/>
    </row>
    <row r="121" spans="1:17" s="1" customFormat="1" hidden="1">
      <c r="A121" s="88" t="s">
        <v>129</v>
      </c>
      <c r="B121" s="86" t="s">
        <v>130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01"/>
      <c r="P121" s="3"/>
      <c r="Q121" s="3"/>
    </row>
    <row r="122" spans="1:17" s="1" customFormat="1" hidden="1">
      <c r="A122" s="98" t="s">
        <v>131</v>
      </c>
      <c r="B122" s="86" t="s">
        <v>132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01"/>
      <c r="P122" s="3"/>
      <c r="Q122" s="3"/>
    </row>
    <row r="123" spans="1:17" s="1" customFormat="1" hidden="1">
      <c r="A123" s="98" t="s">
        <v>133</v>
      </c>
      <c r="B123" s="86" t="s">
        <v>134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01"/>
      <c r="P123" s="3"/>
      <c r="Q123" s="3"/>
    </row>
    <row r="124" spans="1:17" s="1" customFormat="1" hidden="1">
      <c r="A124" s="31" t="s">
        <v>135</v>
      </c>
      <c r="B124" s="14" t="s">
        <v>136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01"/>
      <c r="P124" s="3"/>
      <c r="Q124" s="3"/>
    </row>
    <row r="125" spans="1:17" s="1" customFormat="1" hidden="1">
      <c r="A125" s="88" t="s">
        <v>137</v>
      </c>
      <c r="B125" s="86" t="s">
        <v>138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01"/>
      <c r="P125" s="3"/>
      <c r="Q125" s="3"/>
    </row>
    <row r="126" spans="1:17" s="97" customFormat="1" ht="14.25">
      <c r="A126" s="31" t="s">
        <v>139</v>
      </c>
      <c r="B126" s="14" t="s">
        <v>140</v>
      </c>
      <c r="C126" s="13">
        <v>6557</v>
      </c>
      <c r="D126" s="13">
        <v>6557</v>
      </c>
      <c r="E126" s="13">
        <v>6557</v>
      </c>
      <c r="F126" s="13">
        <v>6557</v>
      </c>
      <c r="G126" s="13">
        <v>6557</v>
      </c>
      <c r="H126" s="13">
        <v>6557</v>
      </c>
      <c r="I126" s="13">
        <v>6557</v>
      </c>
      <c r="J126" s="13">
        <v>6557</v>
      </c>
      <c r="K126" s="13">
        <v>6557</v>
      </c>
      <c r="L126" s="13">
        <v>6557</v>
      </c>
      <c r="M126" s="13">
        <v>6557</v>
      </c>
      <c r="N126" s="13">
        <v>6554</v>
      </c>
      <c r="O126" s="170">
        <f>SUM(C126:N126)</f>
        <v>78681</v>
      </c>
      <c r="P126" s="96"/>
      <c r="Q126" s="96"/>
    </row>
    <row r="127" spans="1:17" s="97" customFormat="1" ht="15" customHeight="1">
      <c r="A127" s="12" t="s">
        <v>141</v>
      </c>
      <c r="B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02">
        <f>SUM(O105:O126)</f>
        <v>557012</v>
      </c>
      <c r="P127" s="96"/>
      <c r="Q127" s="104"/>
    </row>
    <row r="128" spans="1:17" s="97" customFormat="1" ht="15.75" customHeight="1">
      <c r="A128" s="134"/>
      <c r="B128" s="134"/>
      <c r="C128" s="43"/>
      <c r="D128" s="43"/>
      <c r="E128" s="43"/>
      <c r="F128" s="43"/>
      <c r="G128" s="175"/>
      <c r="H128" s="175">
        <v>1</v>
      </c>
      <c r="I128" s="43"/>
      <c r="J128" s="43"/>
      <c r="K128" s="43"/>
      <c r="L128" s="43"/>
      <c r="M128" s="43"/>
      <c r="N128" s="43"/>
      <c r="O128" s="133"/>
      <c r="P128" s="134"/>
      <c r="Q128" s="104"/>
    </row>
    <row r="129" spans="1:17" s="97" customFormat="1" ht="33.75" customHeight="1">
      <c r="A129" s="134"/>
      <c r="B129" s="134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133"/>
      <c r="P129" s="134"/>
      <c r="Q129" s="104"/>
    </row>
    <row r="130" spans="1:17" s="97" customFormat="1" ht="28.5">
      <c r="A130" s="72" t="s">
        <v>0</v>
      </c>
      <c r="B130" s="73" t="s">
        <v>414</v>
      </c>
      <c r="C130" s="99" t="s">
        <v>328</v>
      </c>
      <c r="D130" s="99" t="s">
        <v>329</v>
      </c>
      <c r="E130" s="99" t="s">
        <v>330</v>
      </c>
      <c r="F130" s="99" t="s">
        <v>331</v>
      </c>
      <c r="G130" s="99" t="s">
        <v>332</v>
      </c>
      <c r="H130" s="99" t="s">
        <v>333</v>
      </c>
      <c r="I130" s="99" t="s">
        <v>334</v>
      </c>
      <c r="J130" s="99" t="s">
        <v>335</v>
      </c>
      <c r="K130" s="99" t="s">
        <v>336</v>
      </c>
      <c r="L130" s="99" t="s">
        <v>337</v>
      </c>
      <c r="M130" s="99" t="s">
        <v>338</v>
      </c>
      <c r="N130" s="99" t="s">
        <v>339</v>
      </c>
      <c r="O130" s="100" t="s">
        <v>340</v>
      </c>
      <c r="P130" s="134"/>
      <c r="Q130" s="104"/>
    </row>
    <row r="131" spans="1:17" s="97" customFormat="1">
      <c r="A131" s="78" t="s">
        <v>272</v>
      </c>
      <c r="B131" s="84" t="s">
        <v>415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>
        <v>0</v>
      </c>
      <c r="P131" s="134"/>
      <c r="Q131" s="104"/>
    </row>
    <row r="132" spans="1:17" s="97" customFormat="1" ht="30">
      <c r="A132" s="79" t="s">
        <v>416</v>
      </c>
      <c r="B132" s="84" t="s">
        <v>417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34"/>
      <c r="Q132" s="104"/>
    </row>
    <row r="133" spans="1:17" s="97" customFormat="1" ht="30">
      <c r="A133" s="79" t="s">
        <v>416</v>
      </c>
      <c r="B133" s="84" t="s">
        <v>417</v>
      </c>
      <c r="C133" s="101">
        <v>3431</v>
      </c>
      <c r="D133" s="101">
        <v>3431</v>
      </c>
      <c r="E133" s="101">
        <v>3431</v>
      </c>
      <c r="F133" s="101">
        <v>3431</v>
      </c>
      <c r="G133" s="101">
        <v>3431</v>
      </c>
      <c r="H133" s="101">
        <v>3431</v>
      </c>
      <c r="I133" s="101">
        <v>3431</v>
      </c>
      <c r="J133" s="101">
        <v>3431</v>
      </c>
      <c r="K133" s="101">
        <v>3431</v>
      </c>
      <c r="L133" s="101">
        <v>3431</v>
      </c>
      <c r="M133" s="101">
        <v>3431</v>
      </c>
      <c r="N133" s="101">
        <v>3431</v>
      </c>
      <c r="O133" s="101">
        <f>SUM(C133:N133)</f>
        <v>41172</v>
      </c>
      <c r="P133" s="134"/>
      <c r="Q133" s="104"/>
    </row>
    <row r="134" spans="1:17" s="97" customFormat="1" ht="30">
      <c r="A134" s="79" t="s">
        <v>418</v>
      </c>
      <c r="B134" s="84" t="s">
        <v>419</v>
      </c>
      <c r="C134" s="101">
        <v>1987</v>
      </c>
      <c r="D134" s="101">
        <v>1987</v>
      </c>
      <c r="E134" s="101">
        <v>1987</v>
      </c>
      <c r="F134" s="101">
        <v>1988</v>
      </c>
      <c r="G134" s="101">
        <v>1987</v>
      </c>
      <c r="H134" s="101">
        <v>1987</v>
      </c>
      <c r="I134" s="101">
        <v>1987</v>
      </c>
      <c r="J134" s="101">
        <v>1988</v>
      </c>
      <c r="K134" s="101">
        <v>1987</v>
      </c>
      <c r="L134" s="101">
        <v>1987</v>
      </c>
      <c r="M134" s="101">
        <v>1987</v>
      </c>
      <c r="N134" s="101">
        <v>1988</v>
      </c>
      <c r="O134" s="101">
        <f>SUM(C134:N134)</f>
        <v>23847</v>
      </c>
      <c r="P134" s="134"/>
      <c r="Q134" s="104"/>
    </row>
    <row r="135" spans="1:17" s="97" customFormat="1">
      <c r="A135" s="79" t="s">
        <v>420</v>
      </c>
      <c r="B135" s="84" t="s">
        <v>421</v>
      </c>
      <c r="C135" s="101">
        <v>134</v>
      </c>
      <c r="D135" s="101">
        <v>134</v>
      </c>
      <c r="E135" s="101">
        <v>134</v>
      </c>
      <c r="F135" s="101">
        <v>134</v>
      </c>
      <c r="G135" s="101">
        <v>134</v>
      </c>
      <c r="H135" s="101">
        <v>137</v>
      </c>
      <c r="I135" s="101">
        <v>134</v>
      </c>
      <c r="J135" s="101">
        <v>136</v>
      </c>
      <c r="K135" s="101">
        <v>134</v>
      </c>
      <c r="L135" s="101">
        <v>134</v>
      </c>
      <c r="M135" s="101">
        <v>134</v>
      </c>
      <c r="N135" s="101">
        <v>134</v>
      </c>
      <c r="O135" s="101">
        <f>SUM(C135:N135)</f>
        <v>1613</v>
      </c>
      <c r="P135" s="134"/>
      <c r="Q135" s="104"/>
    </row>
    <row r="136" spans="1:17" s="97" customFormat="1">
      <c r="A136" s="79" t="s">
        <v>422</v>
      </c>
      <c r="B136" s="84" t="s">
        <v>423</v>
      </c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34"/>
      <c r="Q136" s="104"/>
    </row>
    <row r="137" spans="1:17" s="97" customFormat="1">
      <c r="A137" s="79" t="s">
        <v>424</v>
      </c>
      <c r="B137" s="84" t="s">
        <v>425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34"/>
      <c r="Q137" s="104"/>
    </row>
    <row r="138" spans="1:17" s="97" customFormat="1" ht="14.25">
      <c r="A138" s="85" t="s">
        <v>144</v>
      </c>
      <c r="B138" s="95" t="s">
        <v>145</v>
      </c>
      <c r="C138" s="102">
        <f>SUM(C133:C137)</f>
        <v>5552</v>
      </c>
      <c r="D138" s="102">
        <f>SUM(D133:D137)</f>
        <v>5552</v>
      </c>
      <c r="E138" s="102">
        <f t="shared" ref="E138:N138" si="5">SUM(E131:E135)</f>
        <v>5552</v>
      </c>
      <c r="F138" s="102">
        <f t="shared" si="5"/>
        <v>5553</v>
      </c>
      <c r="G138" s="102">
        <f t="shared" si="5"/>
        <v>5552</v>
      </c>
      <c r="H138" s="102">
        <f t="shared" si="5"/>
        <v>5555</v>
      </c>
      <c r="I138" s="102">
        <f t="shared" si="5"/>
        <v>5552</v>
      </c>
      <c r="J138" s="102">
        <f t="shared" si="5"/>
        <v>5555</v>
      </c>
      <c r="K138" s="102">
        <f t="shared" si="5"/>
        <v>5552</v>
      </c>
      <c r="L138" s="102">
        <f t="shared" si="5"/>
        <v>5552</v>
      </c>
      <c r="M138" s="102">
        <f t="shared" si="5"/>
        <v>5552</v>
      </c>
      <c r="N138" s="102">
        <f t="shared" si="5"/>
        <v>5553</v>
      </c>
      <c r="O138" s="102">
        <f>SUM(C138:N138)</f>
        <v>66632</v>
      </c>
      <c r="P138" s="134"/>
      <c r="Q138" s="104"/>
    </row>
    <row r="139" spans="1:17" s="97" customFormat="1">
      <c r="A139" s="79" t="s">
        <v>146</v>
      </c>
      <c r="B139" s="84" t="s">
        <v>147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34"/>
      <c r="Q139" s="104"/>
    </row>
    <row r="140" spans="1:17" s="97" customFormat="1" ht="30">
      <c r="A140" s="79" t="s">
        <v>148</v>
      </c>
      <c r="B140" s="84" t="s">
        <v>149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34"/>
      <c r="Q140" s="104"/>
    </row>
    <row r="141" spans="1:17" s="97" customFormat="1" ht="30">
      <c r="A141" s="79" t="s">
        <v>150</v>
      </c>
      <c r="B141" s="84" t="s">
        <v>151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34"/>
      <c r="Q141" s="104"/>
    </row>
    <row r="142" spans="1:17" s="97" customFormat="1" ht="30">
      <c r="A142" s="79" t="s">
        <v>152</v>
      </c>
      <c r="B142" s="84" t="s">
        <v>153</v>
      </c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34"/>
      <c r="Q142" s="104"/>
    </row>
    <row r="143" spans="1:17" s="97" customFormat="1">
      <c r="A143" s="79" t="s">
        <v>426</v>
      </c>
      <c r="B143" s="84" t="s">
        <v>427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34"/>
      <c r="Q143" s="104"/>
    </row>
    <row r="144" spans="1:17" s="97" customFormat="1">
      <c r="A144" s="79" t="s">
        <v>428</v>
      </c>
      <c r="B144" s="84" t="s">
        <v>429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34"/>
      <c r="Q144" s="104"/>
    </row>
    <row r="145" spans="1:17">
      <c r="A145" s="85" t="s">
        <v>156</v>
      </c>
      <c r="B145" s="95" t="s">
        <v>157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1"/>
      <c r="P145" s="71"/>
      <c r="Q145" s="71"/>
    </row>
    <row r="146" spans="1:17">
      <c r="A146" s="79" t="s">
        <v>158</v>
      </c>
      <c r="B146" s="84" t="s">
        <v>159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12"/>
      <c r="Q146" s="71"/>
    </row>
    <row r="147" spans="1:17" hidden="1">
      <c r="A147" s="79" t="s">
        <v>160</v>
      </c>
      <c r="B147" s="84" t="s">
        <v>161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71"/>
      <c r="Q147" s="71"/>
    </row>
    <row r="148" spans="1:17" ht="28.5">
      <c r="A148" s="168" t="s">
        <v>152</v>
      </c>
      <c r="B148" s="169" t="s">
        <v>153</v>
      </c>
      <c r="C148" s="170">
        <v>363</v>
      </c>
      <c r="D148" s="170">
        <v>363</v>
      </c>
      <c r="E148" s="170">
        <v>363</v>
      </c>
      <c r="F148" s="170">
        <v>363</v>
      </c>
      <c r="G148" s="170">
        <v>363</v>
      </c>
      <c r="H148" s="170">
        <v>363</v>
      </c>
      <c r="I148" s="170">
        <v>363</v>
      </c>
      <c r="J148" s="170">
        <v>362</v>
      </c>
      <c r="K148" s="170">
        <v>363</v>
      </c>
      <c r="L148" s="170">
        <v>362</v>
      </c>
      <c r="M148" s="170">
        <v>363</v>
      </c>
      <c r="N148" s="170">
        <v>362</v>
      </c>
      <c r="O148" s="170">
        <f>SUM(C148:N148)</f>
        <v>4353</v>
      </c>
      <c r="P148" s="71"/>
      <c r="Q148" s="71"/>
    </row>
    <row r="149" spans="1:17">
      <c r="A149" s="79" t="s">
        <v>162</v>
      </c>
      <c r="B149" s="84" t="s">
        <v>163</v>
      </c>
      <c r="C149" s="101"/>
      <c r="D149" s="101"/>
      <c r="E149" s="101">
        <v>950</v>
      </c>
      <c r="F149" s="101"/>
      <c r="G149" s="101"/>
      <c r="H149" s="101"/>
      <c r="I149" s="101"/>
      <c r="J149" s="101"/>
      <c r="K149" s="101">
        <v>950</v>
      </c>
      <c r="L149" s="101"/>
      <c r="M149" s="101"/>
      <c r="N149" s="101"/>
      <c r="O149" s="101">
        <v>1900</v>
      </c>
      <c r="P149" s="112"/>
      <c r="Q149" s="71"/>
    </row>
    <row r="150" spans="1:17">
      <c r="A150" s="79" t="s">
        <v>430</v>
      </c>
      <c r="B150" s="84" t="s">
        <v>431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12"/>
      <c r="Q150" s="71"/>
    </row>
    <row r="151" spans="1:17" hidden="1">
      <c r="A151" s="79" t="s">
        <v>432</v>
      </c>
      <c r="B151" s="84" t="s">
        <v>433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71"/>
      <c r="Q151" s="71"/>
    </row>
    <row r="152" spans="1:17" ht="30" hidden="1">
      <c r="A152" s="79" t="s">
        <v>534</v>
      </c>
      <c r="B152" s="84" t="s">
        <v>466</v>
      </c>
      <c r="C152" s="101"/>
      <c r="D152" s="101"/>
      <c r="E152" s="101">
        <v>80000</v>
      </c>
      <c r="F152" s="101"/>
      <c r="G152" s="101"/>
      <c r="H152" s="101"/>
      <c r="I152" s="101"/>
      <c r="J152" s="101"/>
      <c r="K152" s="101">
        <v>80000</v>
      </c>
      <c r="L152" s="101"/>
      <c r="M152" s="101"/>
      <c r="N152" s="101">
        <v>20000</v>
      </c>
      <c r="O152" s="101">
        <v>180000</v>
      </c>
      <c r="P152" s="71"/>
      <c r="Q152" s="71"/>
    </row>
    <row r="153" spans="1:17" s="83" customFormat="1">
      <c r="A153" s="79" t="s">
        <v>434</v>
      </c>
      <c r="B153" s="84" t="s">
        <v>435</v>
      </c>
      <c r="C153" s="101"/>
      <c r="D153" s="101"/>
      <c r="E153" s="101">
        <v>2950</v>
      </c>
      <c r="F153" s="101"/>
      <c r="G153" s="101"/>
      <c r="H153" s="101"/>
      <c r="I153" s="101"/>
      <c r="J153" s="101"/>
      <c r="K153" s="101">
        <v>2950</v>
      </c>
      <c r="L153" s="101"/>
      <c r="M153" s="101"/>
      <c r="N153" s="101"/>
      <c r="O153" s="101">
        <v>5900</v>
      </c>
      <c r="P153" s="105"/>
      <c r="Q153" s="82"/>
    </row>
    <row r="154" spans="1:17" hidden="1">
      <c r="A154" s="79" t="s">
        <v>436</v>
      </c>
      <c r="B154" s="84" t="s">
        <v>437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71"/>
      <c r="Q154" s="71"/>
    </row>
    <row r="155" spans="1:17" hidden="1">
      <c r="A155" s="79" t="s">
        <v>493</v>
      </c>
      <c r="B155" s="84" t="s">
        <v>437</v>
      </c>
      <c r="C155" s="101"/>
      <c r="D155" s="101"/>
      <c r="E155" s="101">
        <v>100</v>
      </c>
      <c r="F155" s="101"/>
      <c r="G155" s="101"/>
      <c r="H155" s="101"/>
      <c r="I155" s="101"/>
      <c r="J155" s="101"/>
      <c r="K155" s="101">
        <v>100</v>
      </c>
      <c r="L155" s="101"/>
      <c r="M155" s="101"/>
      <c r="N155" s="101"/>
      <c r="O155" s="101">
        <v>200</v>
      </c>
      <c r="P155" s="71"/>
      <c r="Q155" s="71"/>
    </row>
    <row r="156" spans="1:17" hidden="1">
      <c r="A156" s="122" t="s">
        <v>164</v>
      </c>
      <c r="B156" s="123" t="s">
        <v>165</v>
      </c>
      <c r="C156" s="124"/>
      <c r="D156" s="124"/>
      <c r="E156" s="124">
        <f>SUM(E152:E155)</f>
        <v>83050</v>
      </c>
      <c r="F156" s="124"/>
      <c r="G156" s="124"/>
      <c r="H156" s="124"/>
      <c r="I156" s="124"/>
      <c r="J156" s="124"/>
      <c r="K156" s="124">
        <f>SUM(K152:K155)</f>
        <v>83050</v>
      </c>
      <c r="L156" s="124"/>
      <c r="M156" s="124"/>
      <c r="N156" s="124">
        <f>SUM(N152:N155)</f>
        <v>20000</v>
      </c>
      <c r="O156" s="124">
        <f>SUM(O152:O155)</f>
        <v>186100</v>
      </c>
      <c r="P156" s="71"/>
      <c r="Q156" s="71"/>
    </row>
    <row r="157" spans="1:17" ht="15.75" hidden="1" customHeight="1">
      <c r="A157" s="79" t="s">
        <v>166</v>
      </c>
      <c r="B157" s="84" t="s">
        <v>167</v>
      </c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71"/>
      <c r="Q157" s="71"/>
    </row>
    <row r="158" spans="1:17" hidden="1">
      <c r="A158" s="85" t="s">
        <v>168</v>
      </c>
      <c r="B158" s="95" t="s">
        <v>169</v>
      </c>
      <c r="C158" s="102"/>
      <c r="D158" s="102"/>
      <c r="E158" s="102">
        <f>SUM(E149+E156)</f>
        <v>84000</v>
      </c>
      <c r="F158" s="102"/>
      <c r="G158" s="102"/>
      <c r="H158" s="102"/>
      <c r="I158" s="102"/>
      <c r="J158" s="102"/>
      <c r="K158" s="102">
        <f>SUM(K149+K156)</f>
        <v>84000</v>
      </c>
      <c r="L158" s="102"/>
      <c r="M158" s="102"/>
      <c r="N158" s="102">
        <f>SUM(N149+N156)</f>
        <v>20000</v>
      </c>
      <c r="O158" s="102">
        <f>SUM(O149+O156)</f>
        <v>188000</v>
      </c>
      <c r="P158" s="71"/>
      <c r="Q158" s="71"/>
    </row>
    <row r="159" spans="1:17" hidden="1">
      <c r="A159" s="87" t="s">
        <v>170</v>
      </c>
      <c r="B159" s="84" t="s">
        <v>171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71"/>
      <c r="Q159" s="71"/>
    </row>
    <row r="160" spans="1:17" s="83" customFormat="1" hidden="1">
      <c r="A160" s="87" t="s">
        <v>172</v>
      </c>
      <c r="B160" s="84" t="s">
        <v>173</v>
      </c>
      <c r="C160" s="101">
        <v>1086</v>
      </c>
      <c r="D160" s="101">
        <v>1086</v>
      </c>
      <c r="E160" s="101">
        <v>1086</v>
      </c>
      <c r="F160" s="101">
        <v>1086</v>
      </c>
      <c r="G160" s="101">
        <v>1086</v>
      </c>
      <c r="H160" s="101">
        <v>1086</v>
      </c>
      <c r="I160" s="101">
        <v>1086</v>
      </c>
      <c r="J160" s="101">
        <v>1086</v>
      </c>
      <c r="K160" s="101">
        <v>1086</v>
      </c>
      <c r="L160" s="101">
        <v>1086</v>
      </c>
      <c r="M160" s="101">
        <v>1086</v>
      </c>
      <c r="N160" s="101">
        <v>1088</v>
      </c>
      <c r="O160" s="101">
        <f>SUM(C160:N160)</f>
        <v>13034</v>
      </c>
      <c r="P160" s="82"/>
      <c r="Q160" s="82"/>
    </row>
    <row r="161" spans="1:17" hidden="1">
      <c r="A161" s="87" t="s">
        <v>174</v>
      </c>
      <c r="B161" s="84" t="s">
        <v>175</v>
      </c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71"/>
      <c r="Q161" s="71"/>
    </row>
    <row r="162" spans="1:17" hidden="1">
      <c r="A162" s="87" t="s">
        <v>176</v>
      </c>
      <c r="B162" s="84" t="s">
        <v>177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71"/>
      <c r="Q162" s="71"/>
    </row>
    <row r="163" spans="1:17" ht="20.25" customHeight="1">
      <c r="A163" s="87" t="s">
        <v>178</v>
      </c>
      <c r="B163" s="84" t="s">
        <v>179</v>
      </c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71"/>
      <c r="Q163" s="71"/>
    </row>
    <row r="164" spans="1:17">
      <c r="A164" s="87" t="s">
        <v>180</v>
      </c>
      <c r="B164" s="84" t="s">
        <v>181</v>
      </c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12"/>
      <c r="Q164" s="71"/>
    </row>
    <row r="165" spans="1:17" hidden="1">
      <c r="A165" s="87" t="s">
        <v>182</v>
      </c>
      <c r="B165" s="84" t="s">
        <v>183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71"/>
      <c r="Q165" s="71"/>
    </row>
    <row r="166" spans="1:17" hidden="1">
      <c r="A166" s="87" t="s">
        <v>535</v>
      </c>
      <c r="B166" s="84" t="s">
        <v>496</v>
      </c>
      <c r="C166" s="101">
        <v>286</v>
      </c>
      <c r="D166" s="101">
        <v>286</v>
      </c>
      <c r="E166" s="101">
        <v>286</v>
      </c>
      <c r="F166" s="101">
        <v>286</v>
      </c>
      <c r="G166" s="101">
        <v>286</v>
      </c>
      <c r="H166" s="101">
        <v>288</v>
      </c>
      <c r="I166" s="101">
        <v>286</v>
      </c>
      <c r="J166" s="101">
        <v>286</v>
      </c>
      <c r="K166" s="101">
        <v>286</v>
      </c>
      <c r="L166" s="101">
        <v>286</v>
      </c>
      <c r="M166" s="101">
        <v>286</v>
      </c>
      <c r="N166" s="101">
        <v>286</v>
      </c>
      <c r="O166" s="101">
        <f>SUM(C166:N166)</f>
        <v>3434</v>
      </c>
      <c r="P166" s="71"/>
      <c r="Q166" s="71"/>
    </row>
    <row r="167" spans="1:17">
      <c r="A167" s="87" t="s">
        <v>480</v>
      </c>
      <c r="B167" s="84" t="s">
        <v>479</v>
      </c>
      <c r="C167" s="101">
        <v>433</v>
      </c>
      <c r="D167" s="101">
        <v>433</v>
      </c>
      <c r="E167" s="101">
        <v>433</v>
      </c>
      <c r="F167" s="101">
        <v>433</v>
      </c>
      <c r="G167" s="101">
        <v>433</v>
      </c>
      <c r="H167" s="101">
        <v>390</v>
      </c>
      <c r="I167" s="101">
        <v>0</v>
      </c>
      <c r="J167" s="101">
        <v>46</v>
      </c>
      <c r="K167" s="101">
        <v>433</v>
      </c>
      <c r="L167" s="101">
        <v>433</v>
      </c>
      <c r="M167" s="101">
        <v>433</v>
      </c>
      <c r="N167" s="101">
        <v>433</v>
      </c>
      <c r="O167" s="101">
        <f>SUM(C167:N167)</f>
        <v>4333</v>
      </c>
      <c r="P167" s="71"/>
      <c r="Q167" s="71"/>
    </row>
    <row r="168" spans="1:17">
      <c r="A168" s="87" t="s">
        <v>470</v>
      </c>
      <c r="B168" s="84" t="s">
        <v>476</v>
      </c>
      <c r="C168" s="101">
        <v>390</v>
      </c>
      <c r="D168" s="101">
        <v>390</v>
      </c>
      <c r="E168" s="101">
        <v>390</v>
      </c>
      <c r="F168" s="101">
        <v>390</v>
      </c>
      <c r="G168" s="101">
        <v>390</v>
      </c>
      <c r="H168" s="101">
        <v>370</v>
      </c>
      <c r="I168" s="101">
        <v>370</v>
      </c>
      <c r="J168" s="101">
        <v>370</v>
      </c>
      <c r="K168" s="101">
        <v>390</v>
      </c>
      <c r="L168" s="101">
        <v>390</v>
      </c>
      <c r="M168" s="101">
        <v>390</v>
      </c>
      <c r="N168" s="101">
        <v>381</v>
      </c>
      <c r="O168" s="101">
        <f>SUM(C168:N168)</f>
        <v>4611</v>
      </c>
      <c r="P168" s="112"/>
      <c r="Q168" s="71"/>
    </row>
    <row r="169" spans="1:17" hidden="1">
      <c r="A169" s="87" t="s">
        <v>178</v>
      </c>
      <c r="B169" s="84" t="s">
        <v>179</v>
      </c>
      <c r="C169" s="101"/>
      <c r="D169" s="101"/>
      <c r="E169" s="101">
        <v>2000</v>
      </c>
      <c r="F169" s="101"/>
      <c r="G169" s="101"/>
      <c r="H169" s="101">
        <v>2000</v>
      </c>
      <c r="I169" s="101"/>
      <c r="J169" s="101"/>
      <c r="K169" s="101">
        <v>1000</v>
      </c>
      <c r="L169" s="101"/>
      <c r="M169" s="101"/>
      <c r="N169" s="101"/>
      <c r="O169" s="101">
        <v>5000</v>
      </c>
      <c r="P169" s="71"/>
      <c r="Q169" s="71"/>
    </row>
    <row r="170" spans="1:17">
      <c r="A170" s="89" t="s">
        <v>184</v>
      </c>
      <c r="B170" s="95" t="s">
        <v>185</v>
      </c>
      <c r="C170" s="102">
        <f t="shared" ref="C170:N170" si="6">SUM(C160:C169)</f>
        <v>2195</v>
      </c>
      <c r="D170" s="102">
        <f t="shared" si="6"/>
        <v>2195</v>
      </c>
      <c r="E170" s="102">
        <f t="shared" si="6"/>
        <v>4195</v>
      </c>
      <c r="F170" s="102">
        <f t="shared" si="6"/>
        <v>2195</v>
      </c>
      <c r="G170" s="102">
        <f t="shared" si="6"/>
        <v>2195</v>
      </c>
      <c r="H170" s="102">
        <f t="shared" si="6"/>
        <v>4134</v>
      </c>
      <c r="I170" s="102">
        <f t="shared" si="6"/>
        <v>1742</v>
      </c>
      <c r="J170" s="102">
        <f t="shared" si="6"/>
        <v>1788</v>
      </c>
      <c r="K170" s="102">
        <f t="shared" si="6"/>
        <v>3195</v>
      </c>
      <c r="L170" s="102">
        <f t="shared" si="6"/>
        <v>2195</v>
      </c>
      <c r="M170" s="102">
        <f t="shared" si="6"/>
        <v>2195</v>
      </c>
      <c r="N170" s="102">
        <f t="shared" si="6"/>
        <v>2188</v>
      </c>
      <c r="O170" s="102">
        <f>SUM(C170:N170)</f>
        <v>30412</v>
      </c>
      <c r="P170" s="71"/>
      <c r="Q170" s="71"/>
    </row>
    <row r="171" spans="1:17" s="127" customFormat="1" ht="30">
      <c r="A171" s="87" t="s">
        <v>186</v>
      </c>
      <c r="B171" s="84" t="s">
        <v>187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25"/>
      <c r="Q171" s="126"/>
    </row>
    <row r="172" spans="1:17" ht="30" hidden="1">
      <c r="A172" s="79" t="s">
        <v>188</v>
      </c>
      <c r="B172" s="84" t="s">
        <v>189</v>
      </c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71"/>
      <c r="Q172" s="71"/>
    </row>
    <row r="173" spans="1:17" s="83" customFormat="1">
      <c r="A173" s="87" t="s">
        <v>190</v>
      </c>
      <c r="B173" s="84" t="s">
        <v>191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5"/>
      <c r="Q173" s="82"/>
    </row>
    <row r="174" spans="1:17" hidden="1">
      <c r="A174" s="85" t="s">
        <v>192</v>
      </c>
      <c r="B174" s="95" t="s">
        <v>193</v>
      </c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71"/>
      <c r="Q174" s="71"/>
    </row>
    <row r="175" spans="1:17">
      <c r="A175" s="79" t="s">
        <v>442</v>
      </c>
      <c r="B175" s="84" t="s">
        <v>443</v>
      </c>
      <c r="C175" s="101"/>
      <c r="D175" s="101"/>
      <c r="E175" s="101"/>
      <c r="F175" s="101"/>
      <c r="G175" s="101"/>
      <c r="H175" s="101"/>
      <c r="I175" s="101"/>
      <c r="J175" s="101"/>
      <c r="K175" s="101">
        <v>29161</v>
      </c>
      <c r="L175" s="101"/>
      <c r="M175" s="101">
        <v>38454</v>
      </c>
      <c r="N175" s="101"/>
      <c r="O175" s="101">
        <f>SUM(C175:N175)</f>
        <v>67615</v>
      </c>
      <c r="P175" s="112"/>
      <c r="Q175" s="71"/>
    </row>
    <row r="176" spans="1:17" hidden="1">
      <c r="A176" s="85" t="s">
        <v>444</v>
      </c>
      <c r="B176" s="95" t="s">
        <v>205</v>
      </c>
      <c r="C176" s="102"/>
      <c r="D176" s="102"/>
      <c r="E176" s="102"/>
      <c r="F176" s="102"/>
      <c r="G176" s="102"/>
      <c r="H176" s="102"/>
      <c r="I176" s="102"/>
      <c r="J176" s="102"/>
      <c r="K176" s="102">
        <v>29161</v>
      </c>
      <c r="L176" s="102"/>
      <c r="M176" s="102">
        <v>38454</v>
      </c>
      <c r="N176" s="102"/>
      <c r="O176" s="170">
        <f>SUM(O175)</f>
        <v>67615</v>
      </c>
      <c r="P176" s="71"/>
      <c r="Q176" s="71"/>
    </row>
    <row r="177" spans="1:17" hidden="1">
      <c r="A177" s="16" t="s">
        <v>224</v>
      </c>
      <c r="B177" s="25" t="s">
        <v>225</v>
      </c>
      <c r="C177" s="13">
        <f t="shared" ref="C177:N177" si="7">SUM(C138+C148+C158+C170+C176)</f>
        <v>8110</v>
      </c>
      <c r="D177" s="13">
        <f t="shared" si="7"/>
        <v>8110</v>
      </c>
      <c r="E177" s="13">
        <f t="shared" si="7"/>
        <v>94110</v>
      </c>
      <c r="F177" s="13">
        <f t="shared" si="7"/>
        <v>8111</v>
      </c>
      <c r="G177" s="13">
        <f t="shared" si="7"/>
        <v>8110</v>
      </c>
      <c r="H177" s="13">
        <f t="shared" si="7"/>
        <v>10052</v>
      </c>
      <c r="I177" s="13">
        <f t="shared" si="7"/>
        <v>7657</v>
      </c>
      <c r="J177" s="13">
        <f t="shared" si="7"/>
        <v>7705</v>
      </c>
      <c r="K177" s="13">
        <f t="shared" si="7"/>
        <v>122271</v>
      </c>
      <c r="L177" s="13">
        <f t="shared" si="7"/>
        <v>8109</v>
      </c>
      <c r="M177" s="13">
        <f t="shared" si="7"/>
        <v>46564</v>
      </c>
      <c r="N177" s="13">
        <f t="shared" si="7"/>
        <v>28103</v>
      </c>
      <c r="O177" s="102">
        <f>SUM(C177:N177)</f>
        <v>357012</v>
      </c>
      <c r="P177" s="71"/>
      <c r="Q177" s="71"/>
    </row>
    <row r="178" spans="1:17" hidden="1">
      <c r="A178" s="79" t="s">
        <v>464</v>
      </c>
      <c r="B178" s="84" t="s">
        <v>457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71"/>
      <c r="Q178" s="71"/>
    </row>
    <row r="179" spans="1:17" hidden="1">
      <c r="A179" s="103" t="s">
        <v>454</v>
      </c>
      <c r="B179" s="103" t="s">
        <v>239</v>
      </c>
      <c r="C179" s="103"/>
      <c r="D179" s="103"/>
      <c r="E179" s="103">
        <v>40000</v>
      </c>
      <c r="F179" s="103"/>
      <c r="G179" s="103">
        <v>50000</v>
      </c>
      <c r="H179" s="103"/>
      <c r="I179" s="103">
        <v>60000</v>
      </c>
      <c r="J179" s="103"/>
      <c r="K179" s="103">
        <v>50000</v>
      </c>
      <c r="L179" s="103"/>
      <c r="M179" s="103"/>
      <c r="N179" s="103"/>
      <c r="O179" s="101">
        <f>SUM(C179:N179)</f>
        <v>200000</v>
      </c>
      <c r="P179" s="71"/>
      <c r="Q179" s="71"/>
    </row>
    <row r="180" spans="1:17" hidden="1">
      <c r="A180" s="98" t="s">
        <v>438</v>
      </c>
      <c r="B180" s="86" t="s">
        <v>439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01"/>
      <c r="P180" s="71"/>
      <c r="Q180" s="71"/>
    </row>
    <row r="181" spans="1:17">
      <c r="A181" s="88" t="s">
        <v>440</v>
      </c>
      <c r="B181" s="86" t="s">
        <v>441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01"/>
      <c r="P181" s="71"/>
      <c r="Q181" s="71"/>
    </row>
    <row r="182" spans="1:17">
      <c r="A182" s="16" t="s">
        <v>465</v>
      </c>
      <c r="B182" s="14" t="s">
        <v>462</v>
      </c>
      <c r="C182" s="13"/>
      <c r="D182" s="13"/>
      <c r="E182" s="13">
        <v>40000</v>
      </c>
      <c r="F182" s="13"/>
      <c r="G182" s="13">
        <v>50000</v>
      </c>
      <c r="H182" s="13"/>
      <c r="I182" s="13">
        <v>60000</v>
      </c>
      <c r="J182" s="13"/>
      <c r="K182" s="13">
        <v>50000</v>
      </c>
      <c r="L182" s="13"/>
      <c r="M182" s="13"/>
      <c r="N182" s="13"/>
      <c r="O182" s="170">
        <f>SUM(C182:N182)</f>
        <v>200000</v>
      </c>
      <c r="P182" s="71"/>
      <c r="Q182" s="71"/>
    </row>
    <row r="183" spans="1:17">
      <c r="A183" s="12" t="s">
        <v>265</v>
      </c>
      <c r="B183" s="12"/>
      <c r="C183" s="13">
        <v>8110</v>
      </c>
      <c r="D183" s="13">
        <v>8110</v>
      </c>
      <c r="E183" s="13">
        <v>134110</v>
      </c>
      <c r="F183" s="13">
        <v>8111</v>
      </c>
      <c r="G183" s="13">
        <v>58110</v>
      </c>
      <c r="H183" s="13">
        <v>10052</v>
      </c>
      <c r="I183" s="13">
        <v>67657</v>
      </c>
      <c r="J183" s="13">
        <v>7705</v>
      </c>
      <c r="K183" s="13">
        <v>172271</v>
      </c>
      <c r="L183" s="13">
        <v>8109</v>
      </c>
      <c r="M183" s="13">
        <v>46564</v>
      </c>
      <c r="N183" s="13">
        <v>28103</v>
      </c>
      <c r="O183" s="102">
        <f>SUM(C183:N183)</f>
        <v>557012</v>
      </c>
      <c r="P183" s="71"/>
      <c r="Q183" s="71"/>
    </row>
    <row r="184" spans="1:17" ht="38.25" customHeight="1">
      <c r="B184" s="71"/>
      <c r="C184" s="71"/>
      <c r="D184" s="71"/>
      <c r="E184" s="71"/>
      <c r="F184" s="71"/>
      <c r="G184" s="71"/>
      <c r="H184" s="185">
        <v>2</v>
      </c>
      <c r="I184" s="71"/>
      <c r="J184" s="71"/>
      <c r="K184" s="71"/>
      <c r="L184" s="71"/>
      <c r="M184" s="71"/>
      <c r="N184" s="71"/>
      <c r="O184" s="71"/>
      <c r="P184" s="71"/>
      <c r="Q184" s="71"/>
    </row>
    <row r="185" spans="1:17" s="83" customFormat="1">
      <c r="A185" s="237"/>
      <c r="B185" s="238"/>
      <c r="C185" s="238"/>
      <c r="D185" s="238"/>
      <c r="E185" s="238"/>
      <c r="F185" s="238"/>
      <c r="G185" s="238"/>
      <c r="H185" s="238"/>
      <c r="I185" s="238"/>
      <c r="J185" s="238"/>
      <c r="K185" s="238"/>
      <c r="L185" s="238"/>
      <c r="M185" s="238"/>
      <c r="N185" s="238"/>
      <c r="O185" s="238"/>
      <c r="P185" s="105"/>
      <c r="Q185" s="82"/>
    </row>
    <row r="186" spans="1:17" hidden="1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</row>
    <row r="187" spans="1:17" hidden="1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</row>
    <row r="188" spans="1:17" hidden="1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1:17" ht="24" hidden="1" customHeight="1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</row>
    <row r="190" spans="1:17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112"/>
      <c r="Q190" s="71"/>
    </row>
    <row r="191" spans="1:17" s="83" customFormat="1">
      <c r="A191" s="70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105"/>
      <c r="Q191" s="82"/>
    </row>
    <row r="192" spans="1:17" s="97" customFormat="1">
      <c r="A192" s="70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104"/>
      <c r="Q192" s="96"/>
    </row>
    <row r="193" spans="1:17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112"/>
      <c r="Q193" s="71"/>
    </row>
    <row r="194" spans="1:17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</row>
    <row r="195" spans="1:17" s="1" customFormat="1" hidden="1">
      <c r="A195" s="70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3"/>
      <c r="Q195" s="3"/>
    </row>
    <row r="196" spans="1:17" s="1" customFormat="1" hidden="1">
      <c r="A196" s="70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3"/>
      <c r="Q196" s="3"/>
    </row>
    <row r="197" spans="1:17" s="97" customFormat="1" ht="19.5" customHeight="1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96"/>
      <c r="Q197" s="96"/>
    </row>
    <row r="198" spans="1:17" s="97" customFormat="1" ht="21" customHeight="1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96"/>
      <c r="Q198" s="104"/>
    </row>
    <row r="199" spans="1:17">
      <c r="P199" s="71"/>
      <c r="Q199" s="71"/>
    </row>
    <row r="200" spans="1:17">
      <c r="P200" s="71"/>
      <c r="Q200" s="71"/>
    </row>
    <row r="201" spans="1:17">
      <c r="P201" s="71"/>
      <c r="Q201" s="71"/>
    </row>
    <row r="202" spans="1:17">
      <c r="P202" s="71"/>
      <c r="Q202" s="71"/>
    </row>
    <row r="203" spans="1:17">
      <c r="P203" s="71"/>
      <c r="Q203" s="71"/>
    </row>
    <row r="204" spans="1:17">
      <c r="P204" s="71"/>
      <c r="Q204" s="71"/>
    </row>
    <row r="205" spans="1:17">
      <c r="P205" s="71"/>
      <c r="Q205" s="71"/>
    </row>
    <row r="206" spans="1:17">
      <c r="P206" s="71"/>
      <c r="Q206" s="71"/>
    </row>
    <row r="207" spans="1:17">
      <c r="P207" s="71"/>
      <c r="Q207" s="71"/>
    </row>
    <row r="208" spans="1:17">
      <c r="P208" s="71"/>
      <c r="Q208" s="71"/>
    </row>
    <row r="209" spans="16:17">
      <c r="P209" s="71"/>
      <c r="Q209" s="71"/>
    </row>
    <row r="210" spans="16:17">
      <c r="P210" s="71"/>
      <c r="Q210" s="71"/>
    </row>
    <row r="211" spans="16:17">
      <c r="P211" s="71"/>
      <c r="Q211" s="71"/>
    </row>
  </sheetData>
  <mergeCells count="3">
    <mergeCell ref="A2:O2"/>
    <mergeCell ref="A3:O3"/>
    <mergeCell ref="A185:O185"/>
  </mergeCells>
  <phoneticPr fontId="29" type="noConversion"/>
  <printOptions horizontalCentered="1" verticalCentered="1"/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kiadások-bevételek mérlege</vt:lpstr>
      <vt:lpstr>Kiadások cofog szerint</vt:lpstr>
      <vt:lpstr>bevételek cofog szerint</vt:lpstr>
      <vt:lpstr>Finanszírozás</vt:lpstr>
      <vt:lpstr>Kiadások és bevételek havi bont</vt:lpstr>
      <vt:lpstr>'Kiadások és bevételek havi bont'!Nyomtatási_terület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2015-09-08T07:02:59Z</cp:lastPrinted>
  <dcterms:created xsi:type="dcterms:W3CDTF">2015-02-12T11:13:43Z</dcterms:created>
  <dcterms:modified xsi:type="dcterms:W3CDTF">2015-09-23T11:40:49Z</dcterms:modified>
</cp:coreProperties>
</file>